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3117"/>
  <workbookPr showInkAnnotation="0" autoCompressPictures="0"/>
  <bookViews>
    <workbookView xWindow="0" yWindow="0" windowWidth="26000" windowHeight="18720" tabRatio="500" activeTab="2"/>
  </bookViews>
  <sheets>
    <sheet name="RawData" sheetId="1" r:id="rId1"/>
    <sheet name="DataSort" sheetId="2" r:id="rId2"/>
    <sheet name="MeHg" sheetId="3" r:id="rId3"/>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4" i="2" l="1"/>
  <c r="D4" i="2"/>
  <c r="C5" i="2"/>
  <c r="D5" i="2"/>
  <c r="C6" i="2"/>
  <c r="D6" i="2"/>
  <c r="C7" i="2"/>
  <c r="D7" i="2"/>
  <c r="C8" i="2"/>
  <c r="D8" i="2"/>
  <c r="C9" i="2"/>
  <c r="D9" i="2"/>
  <c r="C10" i="2"/>
  <c r="D10" i="2"/>
  <c r="C11" i="2"/>
  <c r="D11" i="2"/>
  <c r="C12" i="2"/>
  <c r="D12" i="2"/>
  <c r="C13" i="2"/>
  <c r="D13" i="2"/>
  <c r="C14" i="2"/>
  <c r="D14" i="2"/>
  <c r="C15" i="2"/>
  <c r="D15" i="2"/>
  <c r="C16" i="2"/>
  <c r="D16" i="2"/>
  <c r="C17" i="2"/>
  <c r="D17" i="2"/>
  <c r="C18" i="2"/>
  <c r="D18" i="2"/>
  <c r="G21" i="3"/>
  <c r="F21" i="3"/>
  <c r="E21" i="3"/>
  <c r="D21" i="3"/>
  <c r="C32" i="2"/>
  <c r="C31" i="2"/>
  <c r="C30" i="2"/>
  <c r="C29" i="2"/>
  <c r="C28" i="2"/>
  <c r="C27" i="2"/>
  <c r="C26" i="2"/>
  <c r="C25" i="2"/>
  <c r="C24" i="2"/>
  <c r="C23" i="2"/>
  <c r="C22" i="2"/>
  <c r="C21" i="2"/>
  <c r="C20" i="2"/>
  <c r="C19" i="2"/>
  <c r="A14" i="2"/>
  <c r="A15" i="2"/>
  <c r="A16" i="2"/>
  <c r="A21" i="2"/>
  <c r="D21" i="2"/>
  <c r="A22" i="2"/>
  <c r="D22" i="2"/>
  <c r="A23" i="2"/>
  <c r="D23" i="2"/>
  <c r="A24" i="2"/>
  <c r="D24" i="2"/>
  <c r="D32" i="2"/>
  <c r="A32" i="2"/>
  <c r="D31" i="2"/>
  <c r="A31" i="2"/>
  <c r="D30" i="2"/>
  <c r="A30" i="2"/>
  <c r="D29" i="2"/>
  <c r="A29" i="2"/>
  <c r="D28" i="2"/>
  <c r="A28" i="2"/>
  <c r="D27" i="2"/>
  <c r="A27" i="2"/>
  <c r="D26" i="2"/>
  <c r="A26" i="2"/>
  <c r="D25" i="2"/>
  <c r="A25" i="2"/>
  <c r="D20" i="2"/>
  <c r="A20" i="2"/>
  <c r="D19" i="2"/>
  <c r="A19" i="2"/>
  <c r="A18" i="2"/>
  <c r="A17" i="2"/>
  <c r="A13" i="2"/>
  <c r="A12" i="2"/>
  <c r="A11" i="2"/>
  <c r="A10" i="2"/>
  <c r="A9" i="2"/>
  <c r="A8" i="2"/>
  <c r="A7" i="2"/>
  <c r="A6" i="2"/>
  <c r="A5" i="2"/>
  <c r="C2" i="2"/>
</calcChain>
</file>

<file path=xl/comments1.xml><?xml version="1.0" encoding="utf-8"?>
<comments xmlns="http://schemas.openxmlformats.org/spreadsheetml/2006/main">
  <authors>
    <author>Carl Fitz</author>
  </authors>
  <commentList>
    <comment ref="E1" authorId="0">
      <text>
        <r>
          <rPr>
            <b/>
            <sz val="9"/>
            <color indexed="81"/>
            <rFont val="Arial"/>
            <family val="2"/>
          </rPr>
          <t>Carl Fitz:</t>
        </r>
        <r>
          <rPr>
            <sz val="9"/>
            <color indexed="81"/>
            <rFont val="Arial"/>
            <family val="2"/>
          </rPr>
          <t xml:space="preserve">
Paste 1st header line of text file here. The next line of file is blank, then paste the data starting on 3r'd line (starting "MaarshArea" below (necessary due to Excel merged-cells in row below)</t>
        </r>
      </text>
    </comment>
  </commentList>
</comments>
</file>

<file path=xl/sharedStrings.xml><?xml version="1.0" encoding="utf-8"?>
<sst xmlns="http://schemas.openxmlformats.org/spreadsheetml/2006/main" count="117" uniqueCount="44">
  <si>
    <t>MarshArea</t>
  </si>
  <si>
    <t>DiffMarshArea</t>
  </si>
  <si>
    <t xml:space="preserve"> &lt;= -ContourDiffNeg</t>
  </si>
  <si>
    <t xml:space="preserve"> &gt;= ContourDiffPos</t>
  </si>
  <si>
    <t>LandscapeArea</t>
  </si>
  <si>
    <t>AreaUnits</t>
  </si>
  <si>
    <t>ContourUnits</t>
  </si>
  <si>
    <t>PrintDate</t>
  </si>
  <si>
    <t>FileName</t>
  </si>
  <si>
    <t>ha</t>
  </si>
  <si>
    <t>mg/L</t>
  </si>
  <si>
    <t xml:space="preserve">USGS_Base.MeanPOS.SO4concSfAvg20001223 </t>
  </si>
  <si>
    <t xml:space="preserve">ALT1.MeanPOS.SO4concSfAvg20001223 </t>
  </si>
  <si>
    <t xml:space="preserve">ALT1-USGS_Base.MeanPOS.SO4concSfAvg20001223 </t>
  </si>
  <si>
    <t xml:space="preserve">ALT2.MeanPOS.SO4concSfAvg20001223 </t>
  </si>
  <si>
    <t xml:space="preserve">ALT2-USGS_Base.MeanPOS.SO4concSfAvg20001223 </t>
  </si>
  <si>
    <t xml:space="preserve">ALT3.MeanPOS.SO4concSfAvg20001223 </t>
  </si>
  <si>
    <t xml:space="preserve">ALT3-USGS_Base.MeanPOS.SO4concSfAvg20001223 </t>
  </si>
  <si>
    <t xml:space="preserve">ALT4.MeanPOS.SO4concSfAvg20001223 </t>
  </si>
  <si>
    <t xml:space="preserve">ALT4-USGS_Base.MeanPOS.SO4concSfAvg20001223 </t>
  </si>
  <si>
    <t>Regional</t>
  </si>
  <si>
    <t>VariableName</t>
  </si>
  <si>
    <t>RunName</t>
  </si>
  <si>
    <t>SummaryType.VariableName</t>
  </si>
  <si>
    <t>USGS_SO4_HG Regional domain: Area of landscape domain that equaled/exceeded defined thresholds (contoured in map), and differences among simulations at specified difference-values (contoured in map).  Results from Project Base and all Alternatives.  ELMv2.9.0</t>
  </si>
  <si>
    <t>Period of Simulation (POS) mean rate. The total domain area is 1,039,400 ha.</t>
  </si>
  <si>
    <t xml:space="preserve">Simulated MeHg risk, based on sulfate, in the regional domain of ELM. </t>
  </si>
  <si>
    <t>Percentage marsh area of BASE</t>
  </si>
  <si>
    <t>ALT1</t>
  </si>
  <si>
    <t>ALT2</t>
  </si>
  <si>
    <t>ALT3</t>
  </si>
  <si>
    <t>ALT4</t>
  </si>
  <si>
    <t>USGS_SO4_HG Regional domain: Area of landscape domain that equaled/exceeded the 25% (0.25) MeHg risk value (contoured in map), and differences among simulations at specified difference-values (contoured in map).  Results from all existing Project Bases and Alternatives.  ELMv2.9.0</t>
  </si>
  <si>
    <t xml:space="preserve"> &gt;= Risk value</t>
  </si>
  <si>
    <t>MeHgRisk Probability &gt; 0.25</t>
  </si>
  <si>
    <t>MeHg risk &gt; 0.25</t>
  </si>
  <si>
    <t>For each scenario,</t>
  </si>
  <si>
    <t>shows area of marsh that exceeds</t>
  </si>
  <si>
    <t>two selected criterea values.</t>
  </si>
  <si>
    <t xml:space="preserve">Note that the areas summed here do not </t>
  </si>
  <si>
    <t xml:space="preserve">necessariy reflect direct spatial differences </t>
  </si>
  <si>
    <t>among simulations, whereas the summaries</t>
  </si>
  <si>
    <t xml:space="preserve">of difference maps reflect direct cell-cell </t>
  </si>
  <si>
    <t>comparisons between each scenario.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</si>
</sst>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2"/>
      <color theme="1"/>
      <name val="Calibri"/>
      <family val="2"/>
      <scheme val="minor"/>
    </font>
    <font>
      <sz val="10"/>
      <color rgb="FFFF0000"/>
      <name val="Arial"/>
      <family val="2"/>
    </font>
    <font>
      <b/>
      <sz val="9"/>
      <color indexed="81"/>
      <name val="Arial"/>
      <family val="2"/>
    </font>
    <font>
      <sz val="9"/>
      <color indexed="81"/>
      <name val="Arial"/>
      <family val="2"/>
    </font>
    <font>
      <u/>
      <sz val="12"/>
      <color theme="10"/>
      <name val="Calibri"/>
      <family val="2"/>
      <scheme val="minor"/>
    </font>
    <font>
      <u/>
      <sz val="12"/>
      <color theme="11"/>
      <name val="Calibri"/>
      <family val="2"/>
      <scheme val="minor"/>
    </font>
    <font>
      <i/>
      <sz val="10"/>
      <color theme="1"/>
      <name val="Arial"/>
    </font>
  </fonts>
  <fills count="3">
    <fill>
      <patternFill patternType="none"/>
    </fill>
    <fill>
      <patternFill patternType="gray125"/>
    </fill>
    <fill>
      <patternFill patternType="solid">
        <fgColor rgb="FFFFFF00"/>
        <bgColor indexed="64"/>
      </patternFill>
    </fill>
  </fills>
  <borders count="2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22">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14" fontId="0" fillId="0" borderId="0" xfId="0" applyNumberFormat="1"/>
    <xf numFmtId="0" fontId="2" fillId="0" borderId="0" xfId="0" applyFont="1" applyAlignment="1">
      <alignment horizontal="right"/>
    </xf>
    <xf numFmtId="0" fontId="0" fillId="0" borderId="0" xfId="0" applyAlignment="1">
      <alignment horizontal="right"/>
    </xf>
    <xf numFmtId="0" fontId="0" fillId="2" borderId="0" xfId="0" applyFill="1"/>
    <xf numFmtId="0" fontId="0" fillId="0" borderId="0" xfId="0" applyAlignment="1">
      <alignment horizontal="center"/>
    </xf>
    <xf numFmtId="0" fontId="0" fillId="0" borderId="0" xfId="0" applyAlignment="1">
      <alignment horizontal="left"/>
    </xf>
    <xf numFmtId="0" fontId="0" fillId="0" borderId="0" xfId="0" applyBorder="1"/>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0" xfId="0" applyBorder="1"/>
    <xf numFmtId="0" fontId="0" fillId="0" borderId="11" xfId="0" applyBorder="1"/>
    <xf numFmtId="0" fontId="0" fillId="0" borderId="9" xfId="0" applyBorder="1" applyAlignment="1">
      <alignment horizontal="right"/>
    </xf>
    <xf numFmtId="0" fontId="0" fillId="0" borderId="10" xfId="0" applyBorder="1" applyAlignment="1">
      <alignment horizontal="right"/>
    </xf>
    <xf numFmtId="0" fontId="0" fillId="0" borderId="0" xfId="0" applyFont="1"/>
    <xf numFmtId="0" fontId="0" fillId="0" borderId="12" xfId="0" applyBorder="1"/>
    <xf numFmtId="0" fontId="0" fillId="0" borderId="13" xfId="0" applyBorder="1" applyAlignment="1">
      <alignment horizontal="left"/>
    </xf>
    <xf numFmtId="0" fontId="0" fillId="0" borderId="13" xfId="0" applyBorder="1"/>
    <xf numFmtId="0" fontId="0" fillId="0" borderId="14" xfId="0" applyBorder="1"/>
    <xf numFmtId="0" fontId="0" fillId="0" borderId="15" xfId="0" applyBorder="1"/>
    <xf numFmtId="0" fontId="0" fillId="0" borderId="0" xfId="0" applyBorder="1" applyAlignment="1">
      <alignment horizontal="right"/>
    </xf>
    <xf numFmtId="0" fontId="0" fillId="0" borderId="16" xfId="0" applyBorder="1" applyAlignment="1">
      <alignment horizontal="right"/>
    </xf>
    <xf numFmtId="0" fontId="0" fillId="0" borderId="17" xfId="0" applyBorder="1"/>
    <xf numFmtId="0" fontId="0" fillId="0" borderId="18" xfId="0" applyBorder="1" applyAlignment="1">
      <alignment horizontal="right"/>
    </xf>
    <xf numFmtId="9" fontId="0" fillId="0" borderId="19" xfId="15" applyFont="1" applyBorder="1"/>
    <xf numFmtId="9" fontId="0" fillId="0" borderId="20" xfId="15" applyFont="1" applyBorder="1"/>
    <xf numFmtId="9" fontId="0" fillId="0" borderId="21" xfId="15" applyFont="1" applyBorder="1"/>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7" fillId="0" borderId="0" xfId="0" applyFont="1"/>
  </cellXfs>
  <cellStyles count="2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7" builtinId="9" hidden="1"/>
    <cellStyle name="Followed Hyperlink" xfId="19" builtinId="9" hidden="1"/>
    <cellStyle name="Followed Hyperlink" xfId="2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6" builtinId="8" hidden="1"/>
    <cellStyle name="Hyperlink" xfId="18" builtinId="8" hidden="1"/>
    <cellStyle name="Hyperlink" xfId="20" builtinId="8" hidden="1"/>
    <cellStyle name="Normal" xfId="0" builtinId="0"/>
    <cellStyle name="Percent" xfId="15"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DataSort!$C$4</c:f>
              <c:strCache>
                <c:ptCount val="1"/>
                <c:pt idx="0">
                  <c:v>USGS_Base</c:v>
                </c:pt>
              </c:strCache>
            </c:strRef>
          </c:tx>
          <c:invertIfNegative val="0"/>
          <c:cat>
            <c:strRef>
              <c:f>DataSort!$A$4</c:f>
              <c:strCache>
                <c:ptCount val="1"/>
                <c:pt idx="0">
                  <c:v>MeHgRisk Probability &gt; 0.25</c:v>
                </c:pt>
              </c:strCache>
            </c:strRef>
          </c:cat>
          <c:val>
            <c:numRef>
              <c:f>DataSort!$E$4</c:f>
              <c:numCache>
                <c:formatCode>General</c:formatCode>
                <c:ptCount val="1"/>
                <c:pt idx="0">
                  <c:v>486300.0</c:v>
                </c:pt>
              </c:numCache>
            </c:numRef>
          </c:val>
        </c:ser>
        <c:ser>
          <c:idx val="2"/>
          <c:order val="1"/>
          <c:tx>
            <c:strRef>
              <c:f>DataSort!$C$5</c:f>
              <c:strCache>
                <c:ptCount val="1"/>
                <c:pt idx="0">
                  <c:v>ALT1</c:v>
                </c:pt>
              </c:strCache>
            </c:strRef>
          </c:tx>
          <c:invertIfNegative val="0"/>
          <c:cat>
            <c:strRef>
              <c:f>DataSort!$A$4</c:f>
              <c:strCache>
                <c:ptCount val="1"/>
                <c:pt idx="0">
                  <c:v>MeHgRisk Probability &gt; 0.25</c:v>
                </c:pt>
              </c:strCache>
            </c:strRef>
          </c:cat>
          <c:val>
            <c:numRef>
              <c:f>DataSort!$E$5</c:f>
              <c:numCache>
                <c:formatCode>General</c:formatCode>
                <c:ptCount val="1"/>
                <c:pt idx="0">
                  <c:v>121050.0</c:v>
                </c:pt>
              </c:numCache>
            </c:numRef>
          </c:val>
        </c:ser>
        <c:ser>
          <c:idx val="3"/>
          <c:order val="2"/>
          <c:tx>
            <c:strRef>
              <c:f>DataSort!$C$9</c:f>
              <c:strCache>
                <c:ptCount val="1"/>
                <c:pt idx="0">
                  <c:v>ALT2</c:v>
                </c:pt>
              </c:strCache>
            </c:strRef>
          </c:tx>
          <c:invertIfNegative val="0"/>
          <c:cat>
            <c:strRef>
              <c:f>DataSort!$A$4</c:f>
              <c:strCache>
                <c:ptCount val="1"/>
                <c:pt idx="0">
                  <c:v>MeHgRisk Probability &gt; 0.25</c:v>
                </c:pt>
              </c:strCache>
            </c:strRef>
          </c:cat>
          <c:val>
            <c:numRef>
              <c:f>DataSort!$E$9</c:f>
              <c:numCache>
                <c:formatCode>General</c:formatCode>
                <c:ptCount val="1"/>
                <c:pt idx="0">
                  <c:v>408700.0</c:v>
                </c:pt>
              </c:numCache>
            </c:numRef>
          </c:val>
        </c:ser>
        <c:ser>
          <c:idx val="4"/>
          <c:order val="3"/>
          <c:tx>
            <c:strRef>
              <c:f>DataSort!$C$13</c:f>
              <c:strCache>
                <c:ptCount val="1"/>
                <c:pt idx="0">
                  <c:v>ALT3</c:v>
                </c:pt>
              </c:strCache>
            </c:strRef>
          </c:tx>
          <c:invertIfNegative val="0"/>
          <c:cat>
            <c:strRef>
              <c:f>DataSort!$A$4</c:f>
              <c:strCache>
                <c:ptCount val="1"/>
                <c:pt idx="0">
                  <c:v>MeHgRisk Probability &gt; 0.25</c:v>
                </c:pt>
              </c:strCache>
            </c:strRef>
          </c:cat>
          <c:val>
            <c:numRef>
              <c:f>DataSort!$E$13</c:f>
              <c:numCache>
                <c:formatCode>General</c:formatCode>
                <c:ptCount val="1"/>
                <c:pt idx="0">
                  <c:v>467200.0</c:v>
                </c:pt>
              </c:numCache>
            </c:numRef>
          </c:val>
        </c:ser>
        <c:ser>
          <c:idx val="0"/>
          <c:order val="4"/>
          <c:tx>
            <c:strRef>
              <c:f>DataSort!$C$17</c:f>
              <c:strCache>
                <c:ptCount val="1"/>
                <c:pt idx="0">
                  <c:v>ALT4</c:v>
                </c:pt>
              </c:strCache>
            </c:strRef>
          </c:tx>
          <c:invertIfNegative val="0"/>
          <c:cat>
            <c:strRef>
              <c:f>DataSort!$A$4</c:f>
              <c:strCache>
                <c:ptCount val="1"/>
                <c:pt idx="0">
                  <c:v>MeHgRisk Probability &gt; 0.25</c:v>
                </c:pt>
              </c:strCache>
            </c:strRef>
          </c:cat>
          <c:val>
            <c:numRef>
              <c:f>DataSort!$E$17</c:f>
              <c:numCache>
                <c:formatCode>General</c:formatCode>
                <c:ptCount val="1"/>
                <c:pt idx="0">
                  <c:v>121025.0</c:v>
                </c:pt>
              </c:numCache>
            </c:numRef>
          </c:val>
        </c:ser>
        <c:dLbls>
          <c:showLegendKey val="0"/>
          <c:showVal val="0"/>
          <c:showCatName val="0"/>
          <c:showSerName val="0"/>
          <c:showPercent val="0"/>
          <c:showBubbleSize val="0"/>
        </c:dLbls>
        <c:gapWidth val="150"/>
        <c:axId val="426891000"/>
        <c:axId val="426893864"/>
      </c:barChart>
      <c:catAx>
        <c:axId val="426891000"/>
        <c:scaling>
          <c:orientation val="minMax"/>
        </c:scaling>
        <c:delete val="1"/>
        <c:axPos val="b"/>
        <c:numFmt formatCode="General" sourceLinked="1"/>
        <c:majorTickMark val="out"/>
        <c:minorTickMark val="none"/>
        <c:tickLblPos val="nextTo"/>
        <c:crossAx val="426893864"/>
        <c:crosses val="autoZero"/>
        <c:auto val="1"/>
        <c:lblAlgn val="ctr"/>
        <c:lblOffset val="100"/>
        <c:noMultiLvlLbl val="0"/>
      </c:catAx>
      <c:valAx>
        <c:axId val="426893864"/>
        <c:scaling>
          <c:orientation val="minMax"/>
        </c:scaling>
        <c:delete val="0"/>
        <c:axPos val="l"/>
        <c:majorGridlines/>
        <c:title>
          <c:tx>
            <c:rich>
              <a:bodyPr rot="-5400000" vert="horz"/>
              <a:lstStyle/>
              <a:p>
                <a:pPr>
                  <a:defRPr/>
                </a:pPr>
                <a:r>
                  <a:rPr lang="en-US"/>
                  <a:t>Area (ha) of marsh with</a:t>
                </a:r>
                <a:r>
                  <a:rPr lang="en-US" baseline="0"/>
                  <a:t> risk  &gt; 0.25</a:t>
                </a:r>
                <a:endParaRPr lang="en-US"/>
              </a:p>
            </c:rich>
          </c:tx>
          <c:layout>
            <c:manualLayout>
              <c:xMode val="edge"/>
              <c:yMode val="edge"/>
              <c:x val="0.0277777777777778"/>
              <c:y val="0.122685185185185"/>
            </c:manualLayout>
          </c:layout>
          <c:overlay val="0"/>
        </c:title>
        <c:numFmt formatCode="#,##0" sourceLinked="0"/>
        <c:majorTickMark val="out"/>
        <c:minorTickMark val="none"/>
        <c:tickLblPos val="nextTo"/>
        <c:crossAx val="426891000"/>
        <c:crosses val="autoZero"/>
        <c:crossBetween val="between"/>
      </c:valAx>
    </c:plotArea>
    <c:legend>
      <c:legendPos val="r"/>
      <c:layout/>
      <c:overlay val="0"/>
    </c:legend>
    <c:plotVisOnly val="1"/>
    <c:dispBlanksAs val="zero"/>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63500</xdr:colOff>
      <xdr:row>3</xdr:row>
      <xdr:rowOff>25400</xdr:rowOff>
    </xdr:from>
    <xdr:to>
      <xdr:col>7</xdr:col>
      <xdr:colOff>152400</xdr:colOff>
      <xdr:row>17</xdr:row>
      <xdr:rowOff>101600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22</xdr:row>
      <xdr:rowOff>0</xdr:rowOff>
    </xdr:from>
    <xdr:to>
      <xdr:col>10</xdr:col>
      <xdr:colOff>330200</xdr:colOff>
      <xdr:row>45</xdr:row>
      <xdr:rowOff>171482</xdr:rowOff>
    </xdr:to>
    <xdr:pic>
      <xdr:nvPicPr>
        <xdr:cNvPr id="3" name="Picture 2" descr="USGS_goldilocks_eqn.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3600" y="4216400"/>
          <a:ext cx="6858000" cy="45529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O18"/>
  <sheetViews>
    <sheetView workbookViewId="0">
      <selection activeCell="E4" sqref="E4:O18"/>
    </sheetView>
  </sheetViews>
  <sheetFormatPr baseColWidth="10" defaultRowHeight="15" x14ac:dyDescent="0"/>
  <cols>
    <col min="5" max="5" width="15.1640625" customWidth="1"/>
    <col min="6" max="6" width="21.6640625" customWidth="1"/>
    <col min="7" max="7" width="14.1640625" customWidth="1"/>
    <col min="8" max="8" width="25.33203125" customWidth="1"/>
    <col min="9" max="9" width="18.6640625" customWidth="1"/>
    <col min="10" max="10" width="20.1640625" customWidth="1"/>
    <col min="11" max="11" width="17.33203125" customWidth="1"/>
    <col min="12" max="12" width="18.6640625" customWidth="1"/>
    <col min="13" max="13" width="14.83203125" customWidth="1"/>
    <col min="14" max="14" width="13.6640625" customWidth="1"/>
    <col min="15" max="15" width="25.33203125" customWidth="1"/>
  </cols>
  <sheetData>
    <row r="1" spans="5:15">
      <c r="E1" t="s">
        <v>32</v>
      </c>
    </row>
    <row r="3" spans="5:15">
      <c r="E3" t="s">
        <v>0</v>
      </c>
      <c r="F3" t="s">
        <v>33</v>
      </c>
      <c r="G3" t="s">
        <v>1</v>
      </c>
      <c r="H3" t="s">
        <v>2</v>
      </c>
      <c r="I3" t="s">
        <v>1</v>
      </c>
      <c r="J3" t="s">
        <v>3</v>
      </c>
      <c r="K3" t="s">
        <v>4</v>
      </c>
      <c r="L3" t="s">
        <v>5</v>
      </c>
      <c r="M3" t="s">
        <v>6</v>
      </c>
      <c r="N3" t="s">
        <v>7</v>
      </c>
      <c r="O3" t="s">
        <v>8</v>
      </c>
    </row>
    <row r="4" spans="5:15">
      <c r="E4">
        <v>486300</v>
      </c>
      <c r="F4">
        <v>0.25</v>
      </c>
      <c r="K4">
        <v>1039400</v>
      </c>
      <c r="L4" t="s">
        <v>9</v>
      </c>
      <c r="M4" t="s">
        <v>10</v>
      </c>
      <c r="N4" s="1">
        <v>42344</v>
      </c>
      <c r="O4" t="s">
        <v>11</v>
      </c>
    </row>
    <row r="5" spans="5:15">
      <c r="E5">
        <v>121050</v>
      </c>
      <c r="F5">
        <v>0.25</v>
      </c>
      <c r="K5">
        <v>1039400</v>
      </c>
      <c r="L5" t="s">
        <v>9</v>
      </c>
      <c r="M5" t="s">
        <v>10</v>
      </c>
      <c r="N5" s="1">
        <v>42344</v>
      </c>
      <c r="O5" t="s">
        <v>12</v>
      </c>
    </row>
    <row r="6" spans="5:15">
      <c r="G6">
        <v>257850</v>
      </c>
      <c r="H6">
        <v>-0.5</v>
      </c>
      <c r="I6">
        <v>0</v>
      </c>
      <c r="J6">
        <v>0.5</v>
      </c>
      <c r="K6">
        <v>1039400</v>
      </c>
      <c r="L6" t="s">
        <v>9</v>
      </c>
      <c r="M6" t="s">
        <v>10</v>
      </c>
      <c r="N6" s="1">
        <v>42344</v>
      </c>
      <c r="O6" t="s">
        <v>13</v>
      </c>
    </row>
    <row r="8" spans="5:15">
      <c r="E8">
        <v>486300</v>
      </c>
      <c r="F8">
        <v>0.25</v>
      </c>
      <c r="K8">
        <v>1039400</v>
      </c>
      <c r="L8" t="s">
        <v>9</v>
      </c>
      <c r="M8" t="s">
        <v>10</v>
      </c>
      <c r="N8" s="1">
        <v>42344</v>
      </c>
      <c r="O8" t="s">
        <v>11</v>
      </c>
    </row>
    <row r="9" spans="5:15">
      <c r="E9">
        <v>408700</v>
      </c>
      <c r="F9">
        <v>0.25</v>
      </c>
      <c r="K9">
        <v>1039400</v>
      </c>
      <c r="L9" t="s">
        <v>9</v>
      </c>
      <c r="M9" t="s">
        <v>10</v>
      </c>
      <c r="N9" s="1">
        <v>42344</v>
      </c>
      <c r="O9" t="s">
        <v>14</v>
      </c>
    </row>
    <row r="10" spans="5:15">
      <c r="G10">
        <v>750</v>
      </c>
      <c r="H10">
        <v>-0.5</v>
      </c>
      <c r="I10">
        <v>0</v>
      </c>
      <c r="J10">
        <v>0.5</v>
      </c>
      <c r="K10">
        <v>1039400</v>
      </c>
      <c r="L10" t="s">
        <v>9</v>
      </c>
      <c r="M10" t="s">
        <v>10</v>
      </c>
      <c r="N10" s="1">
        <v>42344</v>
      </c>
      <c r="O10" t="s">
        <v>15</v>
      </c>
    </row>
    <row r="12" spans="5:15">
      <c r="E12">
        <v>486300</v>
      </c>
      <c r="F12">
        <v>0.25</v>
      </c>
      <c r="K12">
        <v>1039400</v>
      </c>
      <c r="L12" t="s">
        <v>9</v>
      </c>
      <c r="M12" t="s">
        <v>10</v>
      </c>
      <c r="N12" s="1">
        <v>42344</v>
      </c>
      <c r="O12" t="s">
        <v>11</v>
      </c>
    </row>
    <row r="13" spans="5:15">
      <c r="E13">
        <v>467200</v>
      </c>
      <c r="F13">
        <v>0.25</v>
      </c>
      <c r="K13">
        <v>1039400</v>
      </c>
      <c r="L13" t="s">
        <v>9</v>
      </c>
      <c r="M13" t="s">
        <v>10</v>
      </c>
      <c r="N13" s="1">
        <v>42344</v>
      </c>
      <c r="O13" t="s">
        <v>16</v>
      </c>
    </row>
    <row r="14" spans="5:15">
      <c r="G14">
        <v>0</v>
      </c>
      <c r="H14">
        <v>-0.5</v>
      </c>
      <c r="I14">
        <v>0</v>
      </c>
      <c r="J14">
        <v>0.5</v>
      </c>
      <c r="K14">
        <v>1039400</v>
      </c>
      <c r="L14" t="s">
        <v>9</v>
      </c>
      <c r="M14" t="s">
        <v>10</v>
      </c>
      <c r="N14" s="1">
        <v>42344</v>
      </c>
      <c r="O14" t="s">
        <v>17</v>
      </c>
    </row>
    <row r="16" spans="5:15">
      <c r="E16">
        <v>486300</v>
      </c>
      <c r="F16">
        <v>0.25</v>
      </c>
      <c r="K16">
        <v>1039400</v>
      </c>
      <c r="L16" t="s">
        <v>9</v>
      </c>
      <c r="M16" t="s">
        <v>10</v>
      </c>
      <c r="N16" s="1">
        <v>42344</v>
      </c>
      <c r="O16" t="s">
        <v>11</v>
      </c>
    </row>
    <row r="17" spans="5:15">
      <c r="E17">
        <v>121025</v>
      </c>
      <c r="F17">
        <v>0.25</v>
      </c>
      <c r="K17">
        <v>1039400</v>
      </c>
      <c r="L17" t="s">
        <v>9</v>
      </c>
      <c r="M17" t="s">
        <v>10</v>
      </c>
      <c r="N17" s="1">
        <v>42344</v>
      </c>
      <c r="O17" t="s">
        <v>18</v>
      </c>
    </row>
    <row r="18" spans="5:15">
      <c r="G18">
        <v>257850</v>
      </c>
      <c r="H18">
        <v>-0.5</v>
      </c>
      <c r="I18">
        <v>0</v>
      </c>
      <c r="J18">
        <v>0.5</v>
      </c>
      <c r="K18">
        <v>1039400</v>
      </c>
      <c r="L18" t="s">
        <v>9</v>
      </c>
      <c r="M18" t="s">
        <v>10</v>
      </c>
      <c r="N18" s="1">
        <v>42344</v>
      </c>
      <c r="O18" t="s">
        <v>19</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2"/>
  <sheetViews>
    <sheetView workbookViewId="0">
      <selection activeCell="A5" sqref="A5"/>
    </sheetView>
  </sheetViews>
  <sheetFormatPr baseColWidth="10" defaultRowHeight="15" x14ac:dyDescent="0"/>
  <cols>
    <col min="1" max="1" width="24" customWidth="1"/>
    <col min="2" max="2" width="3.6640625" customWidth="1"/>
    <col min="3" max="3" width="35.6640625" customWidth="1"/>
    <col min="4" max="4" width="29.6640625" customWidth="1"/>
    <col min="5" max="5" width="12.1640625" customWidth="1"/>
    <col min="6" max="6" width="19" customWidth="1"/>
    <col min="7" max="7" width="14.6640625" customWidth="1"/>
    <col min="8" max="8" width="17.83203125" customWidth="1"/>
    <col min="9" max="9" width="13.1640625" customWidth="1"/>
    <col min="10" max="10" width="17.83203125" customWidth="1"/>
    <col min="11" max="11" width="12.83203125" customWidth="1"/>
    <col min="12" max="12" width="16" customWidth="1"/>
    <col min="13" max="13" width="14.33203125" customWidth="1"/>
    <col min="14" max="15" width="10.83203125" customWidth="1"/>
    <col min="16" max="16" width="11.6640625" customWidth="1"/>
    <col min="17" max="17" width="64.6640625" customWidth="1"/>
  </cols>
  <sheetData>
    <row r="1" spans="1:17" ht="16" thickBot="1">
      <c r="A1" s="2" t="s">
        <v>20</v>
      </c>
      <c r="B1" s="3"/>
      <c r="C1" s="3"/>
      <c r="D1" s="3"/>
      <c r="E1" s="4" t="s">
        <v>24</v>
      </c>
      <c r="F1" s="5"/>
      <c r="H1" s="5"/>
      <c r="J1" s="5"/>
      <c r="L1" s="5"/>
      <c r="N1" s="6"/>
      <c r="O1" s="6"/>
      <c r="P1" s="6"/>
      <c r="Q1" s="7"/>
    </row>
    <row r="2" spans="1:17">
      <c r="A2" s="3"/>
      <c r="B2" s="3"/>
      <c r="C2" s="31" t="str">
        <f>CONCATENATE("Summary Table.  ",E1,".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USGS_SO4_HG Regional domain: Area of landscape domain that equaled/exceeded defined thresholds (contoured in map), and differences among simulations at specified difference-values (contoured in map).  Results from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D2" s="32"/>
      <c r="E2" s="32"/>
      <c r="F2" s="32"/>
      <c r="G2" s="32"/>
      <c r="H2" s="32"/>
      <c r="I2" s="32"/>
      <c r="J2" s="32"/>
      <c r="K2" s="32"/>
      <c r="L2" s="32"/>
      <c r="M2" s="32"/>
      <c r="N2" s="32"/>
      <c r="O2" s="32"/>
      <c r="P2" s="33"/>
      <c r="Q2" s="7"/>
    </row>
    <row r="3" spans="1:17" ht="16" thickBot="1">
      <c r="A3" s="3" t="s">
        <v>21</v>
      </c>
      <c r="B3" s="3"/>
      <c r="C3" s="8" t="s">
        <v>22</v>
      </c>
      <c r="D3" s="9" t="s">
        <v>23</v>
      </c>
      <c r="E3" s="16" t="s">
        <v>0</v>
      </c>
      <c r="F3" s="17" t="s">
        <v>33</v>
      </c>
      <c r="G3" s="17" t="s">
        <v>1</v>
      </c>
      <c r="H3" s="17" t="s">
        <v>2</v>
      </c>
      <c r="I3" s="17" t="s">
        <v>1</v>
      </c>
      <c r="J3" s="17" t="s">
        <v>3</v>
      </c>
      <c r="K3" s="17" t="s">
        <v>4</v>
      </c>
      <c r="L3" s="14" t="s">
        <v>5</v>
      </c>
      <c r="M3" s="14" t="s">
        <v>6</v>
      </c>
      <c r="N3" s="17" t="s">
        <v>7</v>
      </c>
      <c r="O3" s="15" t="s">
        <v>8</v>
      </c>
      <c r="P3" s="10"/>
      <c r="Q3" s="11"/>
    </row>
    <row r="4" spans="1:17" ht="16" thickTop="1">
      <c r="A4" s="3" t="s">
        <v>34</v>
      </c>
      <c r="B4" s="3"/>
      <c r="C4" s="12" t="str">
        <f>IF($O4&lt;&gt;"",LEFT($O4,FIND(".",$O4)-1),"")</f>
        <v>USGS_Base</v>
      </c>
      <c r="D4" s="13" t="str">
        <f>IF($Q4&lt;&gt;"",RIGHT($Q4,LEN($Q4)-FIND(".",$Q4)+0  ),"")</f>
        <v/>
      </c>
      <c r="E4">
        <v>486300</v>
      </c>
      <c r="F4">
        <v>0.25</v>
      </c>
      <c r="K4">
        <v>1039400</v>
      </c>
      <c r="L4" t="s">
        <v>9</v>
      </c>
      <c r="M4" t="s">
        <v>10</v>
      </c>
      <c r="N4" s="1">
        <v>42344</v>
      </c>
      <c r="O4" t="s">
        <v>11</v>
      </c>
    </row>
    <row r="5" spans="1:17">
      <c r="A5" s="3" t="str">
        <f t="shared" ref="A5:A18" si="0">IF($Q5&lt;&gt;"",RIGHT($Q5,LEN($Q5)-FIND(".",$Q5,FIND(".",$Q5)+1 ) ),"")</f>
        <v/>
      </c>
      <c r="B5" s="3"/>
      <c r="C5" s="12" t="str">
        <f t="shared" ref="C5:C32" si="1">IF($O5&lt;&gt;"",LEFT($O5,FIND(".",$O5)-1),"")</f>
        <v>ALT1</v>
      </c>
      <c r="D5" s="13" t="str">
        <f t="shared" ref="D5:D18" si="2">IF($Q5&lt;&gt;"",RIGHT($Q5,LEN($Q5)-FIND(".",$Q5)+0  ),"")</f>
        <v/>
      </c>
      <c r="E5">
        <v>121050</v>
      </c>
      <c r="F5">
        <v>0.25</v>
      </c>
      <c r="K5">
        <v>1039400</v>
      </c>
      <c r="L5" t="s">
        <v>9</v>
      </c>
      <c r="M5" t="s">
        <v>10</v>
      </c>
      <c r="N5" s="1">
        <v>42344</v>
      </c>
      <c r="O5" t="s">
        <v>12</v>
      </c>
    </row>
    <row r="6" spans="1:17">
      <c r="A6" s="3" t="str">
        <f t="shared" si="0"/>
        <v/>
      </c>
      <c r="B6" s="3"/>
      <c r="C6" s="12" t="str">
        <f t="shared" si="1"/>
        <v>ALT1-USGS_Base</v>
      </c>
      <c r="D6" s="13" t="str">
        <f t="shared" si="2"/>
        <v/>
      </c>
      <c r="G6">
        <v>257850</v>
      </c>
      <c r="H6">
        <v>-0.5</v>
      </c>
      <c r="I6">
        <v>0</v>
      </c>
      <c r="J6">
        <v>0.5</v>
      </c>
      <c r="K6">
        <v>1039400</v>
      </c>
      <c r="L6" t="s">
        <v>9</v>
      </c>
      <c r="M6" t="s">
        <v>10</v>
      </c>
      <c r="N6" s="1">
        <v>42344</v>
      </c>
      <c r="O6" t="s">
        <v>13</v>
      </c>
    </row>
    <row r="7" spans="1:17">
      <c r="A7" s="3" t="str">
        <f t="shared" si="0"/>
        <v/>
      </c>
      <c r="B7" s="3"/>
      <c r="C7" s="12" t="str">
        <f t="shared" si="1"/>
        <v/>
      </c>
      <c r="D7" s="13" t="str">
        <f t="shared" si="2"/>
        <v/>
      </c>
    </row>
    <row r="8" spans="1:17">
      <c r="A8" s="3" t="str">
        <f t="shared" si="0"/>
        <v/>
      </c>
      <c r="B8" s="3"/>
      <c r="C8" s="12" t="str">
        <f t="shared" si="1"/>
        <v>USGS_Base</v>
      </c>
      <c r="D8" s="13" t="str">
        <f t="shared" si="2"/>
        <v/>
      </c>
      <c r="E8">
        <v>486300</v>
      </c>
      <c r="F8">
        <v>0.25</v>
      </c>
      <c r="K8">
        <v>1039400</v>
      </c>
      <c r="L8" t="s">
        <v>9</v>
      </c>
      <c r="M8" t="s">
        <v>10</v>
      </c>
      <c r="N8" s="1">
        <v>42344</v>
      </c>
      <c r="O8" t="s">
        <v>11</v>
      </c>
    </row>
    <row r="9" spans="1:17">
      <c r="A9" s="3" t="str">
        <f t="shared" si="0"/>
        <v/>
      </c>
      <c r="B9" s="3"/>
      <c r="C9" s="12" t="str">
        <f t="shared" si="1"/>
        <v>ALT2</v>
      </c>
      <c r="D9" s="13" t="str">
        <f t="shared" si="2"/>
        <v/>
      </c>
      <c r="E9">
        <v>408700</v>
      </c>
      <c r="F9">
        <v>0.25</v>
      </c>
      <c r="K9">
        <v>1039400</v>
      </c>
      <c r="L9" t="s">
        <v>9</v>
      </c>
      <c r="M9" t="s">
        <v>10</v>
      </c>
      <c r="N9" s="1">
        <v>42344</v>
      </c>
      <c r="O9" t="s">
        <v>14</v>
      </c>
    </row>
    <row r="10" spans="1:17">
      <c r="A10" s="3" t="str">
        <f t="shared" si="0"/>
        <v/>
      </c>
      <c r="B10" s="3"/>
      <c r="C10" s="12" t="str">
        <f t="shared" si="1"/>
        <v>ALT2-USGS_Base</v>
      </c>
      <c r="D10" s="13" t="str">
        <f t="shared" si="2"/>
        <v/>
      </c>
      <c r="G10">
        <v>750</v>
      </c>
      <c r="H10">
        <v>-0.5</v>
      </c>
      <c r="I10">
        <v>0</v>
      </c>
      <c r="J10">
        <v>0.5</v>
      </c>
      <c r="K10">
        <v>1039400</v>
      </c>
      <c r="L10" t="s">
        <v>9</v>
      </c>
      <c r="M10" t="s">
        <v>10</v>
      </c>
      <c r="N10" s="1">
        <v>42344</v>
      </c>
      <c r="O10" t="s">
        <v>15</v>
      </c>
    </row>
    <row r="11" spans="1:17">
      <c r="A11" s="3" t="str">
        <f t="shared" si="0"/>
        <v/>
      </c>
      <c r="B11" s="3"/>
      <c r="C11" s="12" t="str">
        <f t="shared" si="1"/>
        <v/>
      </c>
      <c r="D11" s="13" t="str">
        <f t="shared" si="2"/>
        <v/>
      </c>
    </row>
    <row r="12" spans="1:17">
      <c r="A12" s="3" t="str">
        <f t="shared" si="0"/>
        <v/>
      </c>
      <c r="B12" s="3"/>
      <c r="C12" s="12" t="str">
        <f t="shared" si="1"/>
        <v>USGS_Base</v>
      </c>
      <c r="D12" s="13" t="str">
        <f t="shared" si="2"/>
        <v/>
      </c>
      <c r="E12">
        <v>486300</v>
      </c>
      <c r="F12">
        <v>0.25</v>
      </c>
      <c r="K12">
        <v>1039400</v>
      </c>
      <c r="L12" t="s">
        <v>9</v>
      </c>
      <c r="M12" t="s">
        <v>10</v>
      </c>
      <c r="N12" s="1">
        <v>42344</v>
      </c>
      <c r="O12" t="s">
        <v>11</v>
      </c>
    </row>
    <row r="13" spans="1:17">
      <c r="A13" s="3" t="str">
        <f t="shared" si="0"/>
        <v/>
      </c>
      <c r="B13" s="3"/>
      <c r="C13" s="12" t="str">
        <f t="shared" si="1"/>
        <v>ALT3</v>
      </c>
      <c r="D13" s="13" t="str">
        <f t="shared" si="2"/>
        <v/>
      </c>
      <c r="E13">
        <v>467200</v>
      </c>
      <c r="F13">
        <v>0.25</v>
      </c>
      <c r="K13">
        <v>1039400</v>
      </c>
      <c r="L13" t="s">
        <v>9</v>
      </c>
      <c r="M13" t="s">
        <v>10</v>
      </c>
      <c r="N13" s="1">
        <v>42344</v>
      </c>
      <c r="O13" t="s">
        <v>16</v>
      </c>
    </row>
    <row r="14" spans="1:17">
      <c r="A14" s="3" t="str">
        <f t="shared" si="0"/>
        <v/>
      </c>
      <c r="B14" s="3"/>
      <c r="C14" s="12" t="str">
        <f t="shared" si="1"/>
        <v>ALT3-USGS_Base</v>
      </c>
      <c r="D14" s="13" t="str">
        <f t="shared" si="2"/>
        <v/>
      </c>
      <c r="G14">
        <v>0</v>
      </c>
      <c r="H14">
        <v>-0.5</v>
      </c>
      <c r="I14">
        <v>0</v>
      </c>
      <c r="J14">
        <v>0.5</v>
      </c>
      <c r="K14">
        <v>1039400</v>
      </c>
      <c r="L14" t="s">
        <v>9</v>
      </c>
      <c r="M14" t="s">
        <v>10</v>
      </c>
      <c r="N14" s="1">
        <v>42344</v>
      </c>
      <c r="O14" t="s">
        <v>17</v>
      </c>
    </row>
    <row r="15" spans="1:17">
      <c r="A15" s="3" t="str">
        <f t="shared" si="0"/>
        <v/>
      </c>
      <c r="B15" s="3"/>
      <c r="C15" s="12" t="str">
        <f t="shared" si="1"/>
        <v/>
      </c>
      <c r="D15" s="13" t="str">
        <f t="shared" si="2"/>
        <v/>
      </c>
    </row>
    <row r="16" spans="1:17">
      <c r="A16" s="3" t="str">
        <f t="shared" si="0"/>
        <v/>
      </c>
      <c r="B16" s="3"/>
      <c r="C16" s="12" t="str">
        <f t="shared" si="1"/>
        <v>USGS_Base</v>
      </c>
      <c r="D16" s="13" t="str">
        <f t="shared" si="2"/>
        <v/>
      </c>
      <c r="E16">
        <v>486300</v>
      </c>
      <c r="F16">
        <v>0.25</v>
      </c>
      <c r="K16">
        <v>1039400</v>
      </c>
      <c r="L16" t="s">
        <v>9</v>
      </c>
      <c r="M16" t="s">
        <v>10</v>
      </c>
      <c r="N16" s="1">
        <v>42344</v>
      </c>
      <c r="O16" t="s">
        <v>11</v>
      </c>
    </row>
    <row r="17" spans="1:15">
      <c r="A17" s="3" t="str">
        <f t="shared" si="0"/>
        <v/>
      </c>
      <c r="B17" s="3"/>
      <c r="C17" s="12" t="str">
        <f t="shared" si="1"/>
        <v>ALT4</v>
      </c>
      <c r="D17" s="13" t="str">
        <f t="shared" si="2"/>
        <v/>
      </c>
      <c r="E17">
        <v>121025</v>
      </c>
      <c r="F17">
        <v>0.25</v>
      </c>
      <c r="K17">
        <v>1039400</v>
      </c>
      <c r="L17" t="s">
        <v>9</v>
      </c>
      <c r="M17" t="s">
        <v>10</v>
      </c>
      <c r="N17" s="1">
        <v>42344</v>
      </c>
      <c r="O17" t="s">
        <v>18</v>
      </c>
    </row>
    <row r="18" spans="1:15">
      <c r="A18" s="3" t="str">
        <f t="shared" si="0"/>
        <v/>
      </c>
      <c r="B18" s="3"/>
      <c r="C18" s="12" t="str">
        <f t="shared" si="1"/>
        <v>ALT4-USGS_Base</v>
      </c>
      <c r="D18" s="13" t="str">
        <f t="shared" si="2"/>
        <v/>
      </c>
      <c r="G18">
        <v>257850</v>
      </c>
      <c r="H18">
        <v>-0.5</v>
      </c>
      <c r="I18">
        <v>0</v>
      </c>
      <c r="J18">
        <v>0.5</v>
      </c>
      <c r="K18">
        <v>1039400</v>
      </c>
      <c r="L18" t="s">
        <v>9</v>
      </c>
      <c r="M18" t="s">
        <v>10</v>
      </c>
      <c r="N18" s="1">
        <v>42344</v>
      </c>
      <c r="O18" t="s">
        <v>19</v>
      </c>
    </row>
    <row r="19" spans="1:15">
      <c r="A19" s="3" t="str">
        <f t="shared" ref="A19:A32" si="3">IF($Q19&lt;&gt;"",RIGHT($Q19,LEN($Q19)-FIND(".",$Q19,FIND(".",$Q19)+1 ) ),"")</f>
        <v/>
      </c>
      <c r="B19" s="3"/>
      <c r="C19" s="12" t="str">
        <f t="shared" si="1"/>
        <v/>
      </c>
      <c r="D19" s="13" t="str">
        <f t="shared" ref="D19:D32" si="4">IF($Q19&lt;&gt;"",RIGHT($Q19,LEN($Q19)-FIND(".",$Q19)+0  ),"")</f>
        <v/>
      </c>
    </row>
    <row r="20" spans="1:15">
      <c r="A20" s="3" t="str">
        <f t="shared" si="3"/>
        <v/>
      </c>
      <c r="B20" s="3"/>
      <c r="C20" s="12" t="str">
        <f t="shared" si="1"/>
        <v/>
      </c>
      <c r="D20" s="13" t="str">
        <f t="shared" si="4"/>
        <v/>
      </c>
    </row>
    <row r="21" spans="1:15">
      <c r="A21" s="3" t="str">
        <f t="shared" si="3"/>
        <v/>
      </c>
      <c r="B21" s="3"/>
      <c r="C21" s="12" t="str">
        <f t="shared" si="1"/>
        <v/>
      </c>
      <c r="D21" s="13" t="str">
        <f t="shared" si="4"/>
        <v/>
      </c>
    </row>
    <row r="22" spans="1:15">
      <c r="A22" s="3" t="str">
        <f t="shared" si="3"/>
        <v/>
      </c>
      <c r="B22" s="3"/>
      <c r="C22" s="12" t="str">
        <f t="shared" si="1"/>
        <v/>
      </c>
      <c r="D22" s="13" t="str">
        <f t="shared" si="4"/>
        <v/>
      </c>
    </row>
    <row r="23" spans="1:15">
      <c r="A23" s="3" t="str">
        <f t="shared" si="3"/>
        <v/>
      </c>
      <c r="B23" s="3"/>
      <c r="C23" s="12" t="str">
        <f t="shared" si="1"/>
        <v/>
      </c>
      <c r="D23" s="13" t="str">
        <f t="shared" si="4"/>
        <v/>
      </c>
    </row>
    <row r="24" spans="1:15">
      <c r="A24" s="3" t="str">
        <f t="shared" si="3"/>
        <v/>
      </c>
      <c r="B24" s="3"/>
      <c r="C24" s="12" t="str">
        <f t="shared" si="1"/>
        <v/>
      </c>
      <c r="D24" s="13" t="str">
        <f t="shared" si="4"/>
        <v/>
      </c>
    </row>
    <row r="25" spans="1:15">
      <c r="A25" s="3" t="str">
        <f t="shared" si="3"/>
        <v/>
      </c>
      <c r="B25" s="3"/>
      <c r="C25" s="12" t="str">
        <f t="shared" si="1"/>
        <v/>
      </c>
      <c r="D25" s="13" t="str">
        <f t="shared" si="4"/>
        <v/>
      </c>
    </row>
    <row r="26" spans="1:15">
      <c r="A26" s="3" t="str">
        <f t="shared" si="3"/>
        <v/>
      </c>
      <c r="B26" s="3"/>
      <c r="C26" s="12" t="str">
        <f t="shared" si="1"/>
        <v/>
      </c>
      <c r="D26" s="13" t="str">
        <f t="shared" si="4"/>
        <v/>
      </c>
    </row>
    <row r="27" spans="1:15">
      <c r="A27" s="3" t="str">
        <f t="shared" si="3"/>
        <v/>
      </c>
      <c r="B27" s="3"/>
      <c r="C27" s="12" t="str">
        <f t="shared" si="1"/>
        <v/>
      </c>
      <c r="D27" s="13" t="str">
        <f t="shared" si="4"/>
        <v/>
      </c>
    </row>
    <row r="28" spans="1:15">
      <c r="A28" s="3" t="str">
        <f t="shared" si="3"/>
        <v/>
      </c>
      <c r="B28" s="3"/>
      <c r="C28" s="12" t="str">
        <f t="shared" si="1"/>
        <v/>
      </c>
      <c r="D28" s="13" t="str">
        <f t="shared" si="4"/>
        <v/>
      </c>
    </row>
    <row r="29" spans="1:15">
      <c r="A29" s="3" t="str">
        <f t="shared" si="3"/>
        <v/>
      </c>
      <c r="B29" s="3"/>
      <c r="C29" s="12" t="str">
        <f t="shared" si="1"/>
        <v/>
      </c>
      <c r="D29" s="13" t="str">
        <f t="shared" si="4"/>
        <v/>
      </c>
    </row>
    <row r="30" spans="1:15">
      <c r="A30" s="3" t="str">
        <f t="shared" si="3"/>
        <v/>
      </c>
      <c r="B30" s="3"/>
      <c r="C30" s="12" t="str">
        <f t="shared" si="1"/>
        <v/>
      </c>
      <c r="D30" s="13" t="str">
        <f t="shared" si="4"/>
        <v/>
      </c>
    </row>
    <row r="31" spans="1:15">
      <c r="A31" s="3" t="str">
        <f t="shared" si="3"/>
        <v/>
      </c>
      <c r="B31" s="3"/>
      <c r="C31" s="12" t="str">
        <f t="shared" si="1"/>
        <v/>
      </c>
      <c r="D31" s="13" t="str">
        <f t="shared" si="4"/>
        <v/>
      </c>
    </row>
    <row r="32" spans="1:15">
      <c r="A32" s="3" t="str">
        <f t="shared" si="3"/>
        <v/>
      </c>
      <c r="B32" s="3"/>
      <c r="C32" s="12" t="str">
        <f t="shared" si="1"/>
        <v/>
      </c>
      <c r="D32" s="13" t="str">
        <f t="shared" si="4"/>
        <v/>
      </c>
    </row>
  </sheetData>
  <mergeCells count="1">
    <mergeCell ref="C2:P2"/>
  </mergeCells>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tabSelected="1" workbookViewId="0">
      <selection activeCell="L47" sqref="L47"/>
    </sheetView>
  </sheetViews>
  <sheetFormatPr baseColWidth="10" defaultRowHeight="15" x14ac:dyDescent="0"/>
  <cols>
    <col min="1" max="1" width="11.33203125" customWidth="1"/>
    <col min="2" max="2" width="4.6640625" customWidth="1"/>
    <col min="8" max="8" width="5.1640625" customWidth="1"/>
    <col min="11" max="11" width="14.1640625" customWidth="1"/>
  </cols>
  <sheetData>
    <row r="2" spans="2:9">
      <c r="B2" s="18" t="s">
        <v>26</v>
      </c>
    </row>
    <row r="3" spans="2:9">
      <c r="B3" s="18" t="s">
        <v>25</v>
      </c>
    </row>
    <row r="6" spans="2:9">
      <c r="I6" s="18" t="s">
        <v>36</v>
      </c>
    </row>
    <row r="7" spans="2:9">
      <c r="I7" s="18" t="s">
        <v>37</v>
      </c>
    </row>
    <row r="8" spans="2:9">
      <c r="I8" s="18" t="s">
        <v>38</v>
      </c>
    </row>
    <row r="9" spans="2:9">
      <c r="I9" s="18"/>
    </row>
    <row r="10" spans="2:9">
      <c r="I10" s="18"/>
    </row>
    <row r="11" spans="2:9">
      <c r="I11" s="34" t="s">
        <v>39</v>
      </c>
    </row>
    <row r="12" spans="2:9">
      <c r="I12" s="34" t="s">
        <v>40</v>
      </c>
    </row>
    <row r="13" spans="2:9">
      <c r="I13" s="34" t="s">
        <v>41</v>
      </c>
    </row>
    <row r="14" spans="2:9">
      <c r="I14" s="34" t="s">
        <v>42</v>
      </c>
    </row>
    <row r="15" spans="2:9">
      <c r="I15" s="34" t="s">
        <v>43</v>
      </c>
    </row>
    <row r="18" spans="2:7" ht="16" thickBot="1"/>
    <row r="19" spans="2:7">
      <c r="B19" s="19"/>
      <c r="C19" s="21"/>
      <c r="D19" s="21"/>
      <c r="E19" s="20" t="s">
        <v>27</v>
      </c>
      <c r="F19" s="21"/>
      <c r="G19" s="22"/>
    </row>
    <row r="20" spans="2:7">
      <c r="B20" s="23"/>
      <c r="C20" s="7"/>
      <c r="D20" s="24" t="s">
        <v>28</v>
      </c>
      <c r="E20" s="24" t="s">
        <v>29</v>
      </c>
      <c r="F20" s="24" t="s">
        <v>30</v>
      </c>
      <c r="G20" s="25" t="s">
        <v>31</v>
      </c>
    </row>
    <row r="21" spans="2:7" ht="16" thickBot="1">
      <c r="B21" s="26"/>
      <c r="C21" s="27" t="s">
        <v>35</v>
      </c>
      <c r="D21" s="28">
        <f>DataSort!E5/DataSort!E4</f>
        <v>0.24892041949413943</v>
      </c>
      <c r="E21" s="29">
        <f>DataSort!E9/DataSort!E8</f>
        <v>0.84042771951470285</v>
      </c>
      <c r="F21" s="29">
        <f>DataSort!E13/DataSort!E12</f>
        <v>0.96072383302488173</v>
      </c>
      <c r="G21" s="30">
        <f>DataSort!E17/DataSort!E16</f>
        <v>0.24886901089862226</v>
      </c>
    </row>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RawData</vt:lpstr>
      <vt:lpstr>DataSort</vt:lpstr>
      <vt:lpstr>MeHg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Fitz</dc:creator>
  <cp:lastModifiedBy>Carl Fitz</cp:lastModifiedBy>
  <dcterms:created xsi:type="dcterms:W3CDTF">2015-12-06T14:38:00Z</dcterms:created>
  <dcterms:modified xsi:type="dcterms:W3CDTF">2015-12-07T14:17:28Z</dcterms:modified>
</cp:coreProperties>
</file>