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117"/>
  <workbookPr showInkAnnotation="0" autoCompressPictures="0"/>
  <bookViews>
    <workbookView xWindow="12780" yWindow="0" windowWidth="23660" windowHeight="21120" tabRatio="869" activeTab="2"/>
  </bookViews>
  <sheets>
    <sheet name="ASR_table" sheetId="2" r:id="rId1"/>
    <sheet name="DataSort" sheetId="4" r:id="rId2"/>
    <sheet name="ReadMe" sheetId="15" r:id="rId3"/>
    <sheet name="SO4_bases" sheetId="14" r:id="rId4"/>
    <sheet name="SO4concSfWatPOS" sheetId="5" r:id="rId5"/>
    <sheet name="SO4settle" sheetId="3" r:id="rId6"/>
    <sheet name="SO4concSfWatMay74" sheetId="7" r:id="rId7"/>
    <sheet name="SOconcSfWatOct74" sheetId="8" r:id="rId8"/>
    <sheet name="SOconcSfWatOct81" sheetId="9" r:id="rId9"/>
    <sheet name="SOconcSfWatMay82" sheetId="10" r:id="rId10"/>
    <sheet name="SOconcSfWatOct89" sheetId="11" r:id="rId11"/>
    <sheet name="SOconcSfWatMay90" sheetId="12" r:id="rId12"/>
  </sheets>
  <definedNames>
    <definedName name="_xlnm.Print_Area" localSheetId="0">ASR_table!$C$2:$P$209</definedName>
    <definedName name="_xlnm.Print_Area" localSheetId="2">ReadMe!$A$1:$A$6</definedName>
    <definedName name="_xlnm.Print_Area" localSheetId="3">SO4_bases!$B$2:$H$40</definedName>
    <definedName name="_xlnm.Print_Area" localSheetId="6">SO4concSfWatMay74!$B$2:$H$40</definedName>
    <definedName name="_xlnm.Print_Area" localSheetId="4">SO4concSfWatPOS!$B$2:$H$40</definedName>
    <definedName name="_xlnm.Print_Area" localSheetId="5">SO4settle!$B$2:$H$40</definedName>
    <definedName name="_xlnm.Print_Area" localSheetId="9">SOconcSfWatMay82!$B$2:$H$40</definedName>
    <definedName name="_xlnm.Print_Area" localSheetId="11">SOconcSfWatMay90!$B$2:$H$40</definedName>
    <definedName name="_xlnm.Print_Area" localSheetId="7">SOconcSfWatOct74!$B$2:$H$40</definedName>
    <definedName name="_xlnm.Print_Area" localSheetId="8">SOconcSfWatOct81!$B$2:$H$40</definedName>
    <definedName name="_xlnm.Print_Area" localSheetId="10">SOconcSfWatOct89!$B$2:$H$40</definedName>
    <definedName name="_xlnm.Print_Titles" localSheetId="0">ASR_table!$3:$3</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L131" i="4" l="1"/>
  <c r="K131" i="4"/>
  <c r="J131" i="4"/>
  <c r="I131" i="4"/>
  <c r="H131" i="4"/>
  <c r="G131" i="4"/>
  <c r="F131" i="4"/>
  <c r="E131" i="4"/>
  <c r="D131" i="4"/>
  <c r="D131" i="2"/>
  <c r="C131" i="4"/>
  <c r="C131" i="2"/>
  <c r="B131" i="4"/>
  <c r="A131" i="4"/>
  <c r="L130" i="4"/>
  <c r="K130" i="4"/>
  <c r="J130" i="4"/>
  <c r="I130" i="4"/>
  <c r="H130" i="4"/>
  <c r="G130" i="4"/>
  <c r="F130" i="4"/>
  <c r="E130" i="4"/>
  <c r="D130" i="4"/>
  <c r="D130" i="2"/>
  <c r="C130" i="4"/>
  <c r="C130" i="2"/>
  <c r="B130" i="4"/>
  <c r="A130" i="4"/>
  <c r="L129" i="4"/>
  <c r="K129" i="4"/>
  <c r="J129" i="4"/>
  <c r="I129" i="4"/>
  <c r="H129" i="4"/>
  <c r="G129" i="4"/>
  <c r="F129" i="4"/>
  <c r="E129" i="4"/>
  <c r="D129" i="4"/>
  <c r="D129" i="2"/>
  <c r="C129" i="4"/>
  <c r="C129" i="2"/>
  <c r="B129" i="4"/>
  <c r="A129" i="4"/>
  <c r="L128" i="4"/>
  <c r="K128" i="4"/>
  <c r="J128" i="4"/>
  <c r="I128" i="4"/>
  <c r="H128" i="4"/>
  <c r="G128" i="4"/>
  <c r="F128" i="4"/>
  <c r="E128" i="4"/>
  <c r="D128" i="4"/>
  <c r="D128" i="2"/>
  <c r="C128" i="4"/>
  <c r="C128" i="2"/>
  <c r="B128" i="4"/>
  <c r="A128" i="4"/>
  <c r="L127" i="4"/>
  <c r="K127" i="4"/>
  <c r="J127" i="4"/>
  <c r="I127" i="4"/>
  <c r="H127" i="4"/>
  <c r="G127" i="4"/>
  <c r="F127" i="4"/>
  <c r="E127" i="4"/>
  <c r="D127" i="4"/>
  <c r="D127" i="2"/>
  <c r="C127" i="4"/>
  <c r="C127" i="2"/>
  <c r="B127" i="4"/>
  <c r="A127" i="4"/>
  <c r="L126" i="4"/>
  <c r="K126" i="4"/>
  <c r="J126" i="4"/>
  <c r="I126" i="4"/>
  <c r="H126" i="4"/>
  <c r="G126" i="4"/>
  <c r="F126" i="4"/>
  <c r="E126" i="4"/>
  <c r="D126" i="4"/>
  <c r="D126" i="2"/>
  <c r="C126" i="4"/>
  <c r="C126" i="2"/>
  <c r="B126" i="4"/>
  <c r="A126" i="4"/>
  <c r="L125" i="4"/>
  <c r="K125" i="4"/>
  <c r="J125" i="4"/>
  <c r="I125" i="4"/>
  <c r="H125" i="4"/>
  <c r="G125" i="4"/>
  <c r="F125" i="4"/>
  <c r="E125" i="4"/>
  <c r="D125" i="4"/>
  <c r="D125" i="2"/>
  <c r="C125" i="4"/>
  <c r="C125" i="2"/>
  <c r="B125" i="4"/>
  <c r="A125" i="4"/>
  <c r="L124" i="4"/>
  <c r="K124" i="4"/>
  <c r="J124" i="4"/>
  <c r="I124" i="4"/>
  <c r="H124" i="4"/>
  <c r="G124" i="4"/>
  <c r="F124" i="4"/>
  <c r="E124" i="4"/>
  <c r="D124" i="4"/>
  <c r="D124" i="2"/>
  <c r="C124" i="4"/>
  <c r="C124" i="2"/>
  <c r="B124" i="4"/>
  <c r="A124" i="4"/>
  <c r="L123" i="4"/>
  <c r="K123" i="4"/>
  <c r="J123" i="4"/>
  <c r="I123" i="4"/>
  <c r="H123" i="4"/>
  <c r="G123" i="4"/>
  <c r="F123" i="4"/>
  <c r="E123" i="4"/>
  <c r="D123" i="4"/>
  <c r="D123" i="2"/>
  <c r="C123" i="4"/>
  <c r="C123" i="2"/>
  <c r="B123" i="4"/>
  <c r="A123" i="4"/>
  <c r="L122" i="4"/>
  <c r="K122" i="4"/>
  <c r="J122" i="4"/>
  <c r="I122" i="4"/>
  <c r="H122" i="4"/>
  <c r="G122" i="4"/>
  <c r="F122" i="4"/>
  <c r="E122" i="4"/>
  <c r="D122" i="4"/>
  <c r="D122" i="2"/>
  <c r="C122" i="4"/>
  <c r="C122" i="2"/>
  <c r="B122" i="4"/>
  <c r="A122" i="4"/>
  <c r="L121" i="4"/>
  <c r="K121" i="4"/>
  <c r="J121" i="4"/>
  <c r="I121" i="4"/>
  <c r="H121" i="4"/>
  <c r="G121" i="4"/>
  <c r="F121" i="4"/>
  <c r="E121" i="4"/>
  <c r="D121" i="4"/>
  <c r="D121" i="2"/>
  <c r="C121" i="4"/>
  <c r="C121" i="2"/>
  <c r="B121" i="4"/>
  <c r="A121" i="4"/>
  <c r="L120" i="4"/>
  <c r="K120" i="4"/>
  <c r="J120" i="4"/>
  <c r="I120" i="4"/>
  <c r="H120" i="4"/>
  <c r="G120" i="4"/>
  <c r="F120" i="4"/>
  <c r="E120" i="4"/>
  <c r="D120" i="4"/>
  <c r="D120" i="2"/>
  <c r="C120" i="4"/>
  <c r="C120" i="2"/>
  <c r="B120" i="4"/>
  <c r="A120" i="4"/>
  <c r="L119" i="4"/>
  <c r="K119" i="4"/>
  <c r="J119" i="4"/>
  <c r="I119" i="4"/>
  <c r="H119" i="4"/>
  <c r="G119" i="4"/>
  <c r="F119" i="4"/>
  <c r="E119" i="4"/>
  <c r="D119" i="4"/>
  <c r="D119" i="2"/>
  <c r="C119" i="4"/>
  <c r="C119" i="2"/>
  <c r="B119" i="4"/>
  <c r="A119" i="4"/>
  <c r="L118" i="4"/>
  <c r="K118" i="4"/>
  <c r="J118" i="4"/>
  <c r="I118" i="4"/>
  <c r="H118" i="4"/>
  <c r="G118" i="4"/>
  <c r="F118" i="4"/>
  <c r="E118" i="4"/>
  <c r="D118" i="4"/>
  <c r="D118" i="2"/>
  <c r="C118" i="4"/>
  <c r="C118" i="2"/>
  <c r="B118" i="4"/>
  <c r="A118" i="4"/>
  <c r="L117" i="4"/>
  <c r="K117" i="4"/>
  <c r="J117" i="4"/>
  <c r="I117" i="4"/>
  <c r="H117" i="4"/>
  <c r="G117" i="4"/>
  <c r="F117" i="4"/>
  <c r="E117" i="4"/>
  <c r="D117" i="4"/>
  <c r="D117" i="2"/>
  <c r="C117" i="4"/>
  <c r="C117" i="2"/>
  <c r="B117" i="4"/>
  <c r="A117" i="4"/>
  <c r="L116" i="4"/>
  <c r="K116" i="4"/>
  <c r="J116" i="4"/>
  <c r="I116" i="4"/>
  <c r="H116" i="4"/>
  <c r="G116" i="4"/>
  <c r="F116" i="4"/>
  <c r="E116" i="4"/>
  <c r="D116" i="4"/>
  <c r="D116" i="2"/>
  <c r="C116" i="4"/>
  <c r="C116" i="2"/>
  <c r="B116" i="4"/>
  <c r="A116" i="4"/>
  <c r="L115" i="4"/>
  <c r="K115" i="4"/>
  <c r="J115" i="4"/>
  <c r="I115" i="4"/>
  <c r="H115" i="4"/>
  <c r="G115" i="4"/>
  <c r="F115" i="4"/>
  <c r="E115" i="4"/>
  <c r="D115" i="4"/>
  <c r="D115" i="2"/>
  <c r="C115" i="4"/>
  <c r="C115" i="2"/>
  <c r="B115" i="4"/>
  <c r="A115" i="4"/>
  <c r="L114" i="4"/>
  <c r="K114" i="4"/>
  <c r="J114" i="4"/>
  <c r="I114" i="4"/>
  <c r="H114" i="4"/>
  <c r="G114" i="4"/>
  <c r="F114" i="4"/>
  <c r="E114" i="4"/>
  <c r="D114" i="4"/>
  <c r="D114" i="2"/>
  <c r="C114" i="4"/>
  <c r="C114" i="2"/>
  <c r="B114" i="4"/>
  <c r="A114" i="4"/>
  <c r="L113" i="4"/>
  <c r="K113" i="4"/>
  <c r="J113" i="4"/>
  <c r="I113" i="4"/>
  <c r="H113" i="4"/>
  <c r="G113" i="4"/>
  <c r="F113" i="4"/>
  <c r="E113" i="4"/>
  <c r="D113" i="4"/>
  <c r="D113" i="2"/>
  <c r="C113" i="4"/>
  <c r="C113" i="2"/>
  <c r="B113" i="4"/>
  <c r="A113" i="4"/>
  <c r="L112" i="4"/>
  <c r="K112" i="4"/>
  <c r="J112" i="4"/>
  <c r="I112" i="4"/>
  <c r="H112" i="4"/>
  <c r="G112" i="4"/>
  <c r="F112" i="4"/>
  <c r="E112" i="4"/>
  <c r="D112" i="4"/>
  <c r="D112" i="2"/>
  <c r="C112" i="4"/>
  <c r="C112" i="2"/>
  <c r="B112" i="4"/>
  <c r="A112" i="4"/>
  <c r="L111" i="4"/>
  <c r="K111" i="4"/>
  <c r="J111" i="4"/>
  <c r="I111" i="4"/>
  <c r="H111" i="4"/>
  <c r="G111" i="4"/>
  <c r="F111" i="4"/>
  <c r="E111" i="4"/>
  <c r="D111" i="4"/>
  <c r="D111" i="2"/>
  <c r="C111" i="4"/>
  <c r="C111" i="2"/>
  <c r="B111" i="4"/>
  <c r="A111" i="4"/>
  <c r="L110" i="4"/>
  <c r="K110" i="4"/>
  <c r="J110" i="4"/>
  <c r="I110" i="4"/>
  <c r="H110" i="4"/>
  <c r="G110" i="4"/>
  <c r="F110" i="4"/>
  <c r="E110" i="4"/>
  <c r="D110" i="4"/>
  <c r="D110" i="2"/>
  <c r="C110" i="4"/>
  <c r="C110" i="2"/>
  <c r="B110" i="4"/>
  <c r="A110" i="4"/>
  <c r="L109" i="4"/>
  <c r="K109" i="4"/>
  <c r="J109" i="4"/>
  <c r="I109" i="4"/>
  <c r="H109" i="4"/>
  <c r="G109" i="4"/>
  <c r="F109" i="4"/>
  <c r="E109" i="4"/>
  <c r="D109" i="4"/>
  <c r="D109" i="2"/>
  <c r="C109" i="4"/>
  <c r="C109" i="2"/>
  <c r="B109" i="4"/>
  <c r="A109" i="4"/>
  <c r="L108" i="4"/>
  <c r="K108" i="4"/>
  <c r="J108" i="4"/>
  <c r="I108" i="4"/>
  <c r="H108" i="4"/>
  <c r="G108" i="4"/>
  <c r="F108" i="4"/>
  <c r="E108" i="4"/>
  <c r="D108" i="4"/>
  <c r="D108" i="2"/>
  <c r="C108" i="4"/>
  <c r="C108" i="2"/>
  <c r="B108" i="4"/>
  <c r="A108" i="4"/>
  <c r="L107" i="4"/>
  <c r="K107" i="4"/>
  <c r="J107" i="4"/>
  <c r="I107" i="4"/>
  <c r="H107" i="4"/>
  <c r="G107" i="4"/>
  <c r="F107" i="4"/>
  <c r="E107" i="4"/>
  <c r="D107" i="4"/>
  <c r="D107" i="2"/>
  <c r="C107" i="4"/>
  <c r="C107" i="2"/>
  <c r="B107" i="4"/>
  <c r="A107" i="4"/>
  <c r="L106" i="4"/>
  <c r="K106" i="4"/>
  <c r="J106" i="4"/>
  <c r="I106" i="4"/>
  <c r="H106" i="4"/>
  <c r="G106" i="4"/>
  <c r="F106" i="4"/>
  <c r="E106" i="4"/>
  <c r="D106" i="4"/>
  <c r="D106" i="2"/>
  <c r="C106" i="4"/>
  <c r="C106" i="2"/>
  <c r="B106" i="4"/>
  <c r="A106" i="4"/>
  <c r="L105" i="4"/>
  <c r="K105" i="4"/>
  <c r="J105" i="4"/>
  <c r="I105" i="4"/>
  <c r="H105" i="4"/>
  <c r="G105" i="4"/>
  <c r="F105" i="4"/>
  <c r="E105" i="4"/>
  <c r="D105" i="4"/>
  <c r="D105" i="2"/>
  <c r="C105" i="4"/>
  <c r="C105" i="2"/>
  <c r="B105" i="4"/>
  <c r="A105" i="4"/>
  <c r="L104" i="4"/>
  <c r="K104" i="4"/>
  <c r="J104" i="4"/>
  <c r="I104" i="4"/>
  <c r="H104" i="4"/>
  <c r="G104" i="4"/>
  <c r="F104" i="4"/>
  <c r="E104" i="4"/>
  <c r="D104" i="4"/>
  <c r="D104" i="2"/>
  <c r="C104" i="4"/>
  <c r="C104" i="2"/>
  <c r="B104" i="4"/>
  <c r="A104" i="4"/>
  <c r="L103" i="4"/>
  <c r="K103" i="4"/>
  <c r="J103" i="4"/>
  <c r="I103" i="4"/>
  <c r="H103" i="4"/>
  <c r="G103" i="4"/>
  <c r="F103" i="4"/>
  <c r="E103" i="4"/>
  <c r="D103" i="4"/>
  <c r="D103" i="2"/>
  <c r="C103" i="4"/>
  <c r="C103" i="2"/>
  <c r="B103" i="4"/>
  <c r="A103" i="4"/>
  <c r="L102" i="4"/>
  <c r="K102" i="4"/>
  <c r="J102" i="4"/>
  <c r="I102" i="4"/>
  <c r="H102" i="4"/>
  <c r="G102" i="4"/>
  <c r="F102" i="4"/>
  <c r="E102" i="4"/>
  <c r="D102" i="4"/>
  <c r="D102" i="2"/>
  <c r="C102" i="4"/>
  <c r="C102" i="2"/>
  <c r="B102" i="4"/>
  <c r="A102" i="4"/>
  <c r="L101" i="4"/>
  <c r="K101" i="4"/>
  <c r="J101" i="4"/>
  <c r="I101" i="4"/>
  <c r="H101" i="4"/>
  <c r="G101" i="4"/>
  <c r="F101" i="4"/>
  <c r="E101" i="4"/>
  <c r="D101" i="4"/>
  <c r="D101" i="2"/>
  <c r="C101" i="4"/>
  <c r="C101" i="2"/>
  <c r="B101" i="4"/>
  <c r="A101" i="4"/>
  <c r="L100" i="4"/>
  <c r="K100" i="4"/>
  <c r="J100" i="4"/>
  <c r="I100" i="4"/>
  <c r="H100" i="4"/>
  <c r="G100" i="4"/>
  <c r="F100" i="4"/>
  <c r="E100" i="4"/>
  <c r="D100" i="4"/>
  <c r="D100" i="2"/>
  <c r="C100" i="4"/>
  <c r="C100" i="2"/>
  <c r="B100" i="4"/>
  <c r="A100" i="4"/>
  <c r="L99" i="4"/>
  <c r="K99" i="4"/>
  <c r="J99" i="4"/>
  <c r="I99" i="4"/>
  <c r="H99" i="4"/>
  <c r="G99" i="4"/>
  <c r="F99" i="4"/>
  <c r="E99" i="4"/>
  <c r="D99" i="4"/>
  <c r="D99" i="2"/>
  <c r="C99" i="4"/>
  <c r="C99" i="2"/>
  <c r="B99" i="4"/>
  <c r="A99" i="4"/>
  <c r="L98" i="4"/>
  <c r="K98" i="4"/>
  <c r="J98" i="4"/>
  <c r="I98" i="4"/>
  <c r="H98" i="4"/>
  <c r="G98" i="4"/>
  <c r="F98" i="4"/>
  <c r="E98" i="4"/>
  <c r="D98" i="4"/>
  <c r="D98" i="2"/>
  <c r="C98" i="4"/>
  <c r="C98" i="2"/>
  <c r="B98" i="4"/>
  <c r="A98" i="4"/>
  <c r="L97" i="4"/>
  <c r="K97" i="4"/>
  <c r="J97" i="4"/>
  <c r="I97" i="4"/>
  <c r="H97" i="4"/>
  <c r="G97" i="4"/>
  <c r="F97" i="4"/>
  <c r="E97" i="4"/>
  <c r="D97" i="4"/>
  <c r="D97" i="2"/>
  <c r="C97" i="4"/>
  <c r="C97" i="2"/>
  <c r="B97" i="4"/>
  <c r="A97" i="4"/>
  <c r="L96" i="4"/>
  <c r="K96" i="4"/>
  <c r="J96" i="4"/>
  <c r="I96" i="4"/>
  <c r="H96" i="4"/>
  <c r="G96" i="4"/>
  <c r="F96" i="4"/>
  <c r="E96" i="4"/>
  <c r="D96" i="4"/>
  <c r="D96" i="2"/>
  <c r="C96" i="4"/>
  <c r="C96" i="2"/>
  <c r="B96" i="4"/>
  <c r="A96" i="4"/>
  <c r="L95" i="4"/>
  <c r="K95" i="4"/>
  <c r="J95" i="4"/>
  <c r="I95" i="4"/>
  <c r="H95" i="4"/>
  <c r="G95" i="4"/>
  <c r="F95" i="4"/>
  <c r="E95" i="4"/>
  <c r="D95" i="4"/>
  <c r="D95" i="2"/>
  <c r="C95" i="4"/>
  <c r="C95" i="2"/>
  <c r="B95" i="4"/>
  <c r="A95" i="4"/>
  <c r="L94" i="4"/>
  <c r="K94" i="4"/>
  <c r="J94" i="4"/>
  <c r="I94" i="4"/>
  <c r="H94" i="4"/>
  <c r="G94" i="4"/>
  <c r="F94" i="4"/>
  <c r="E94" i="4"/>
  <c r="D94" i="4"/>
  <c r="D94" i="2"/>
  <c r="C94" i="4"/>
  <c r="C94" i="2"/>
  <c r="B94" i="4"/>
  <c r="A94" i="4"/>
  <c r="L93" i="4"/>
  <c r="K93" i="4"/>
  <c r="J93" i="4"/>
  <c r="I93" i="4"/>
  <c r="H93" i="4"/>
  <c r="G93" i="4"/>
  <c r="F93" i="4"/>
  <c r="E93" i="4"/>
  <c r="D93" i="4"/>
  <c r="D93" i="2"/>
  <c r="C93" i="4"/>
  <c r="C93" i="2"/>
  <c r="B93" i="4"/>
  <c r="A93" i="4"/>
  <c r="L92" i="4"/>
  <c r="K92" i="4"/>
  <c r="J92" i="4"/>
  <c r="I92" i="4"/>
  <c r="H92" i="4"/>
  <c r="G92" i="4"/>
  <c r="F92" i="4"/>
  <c r="E92" i="4"/>
  <c r="D92" i="4"/>
  <c r="D92" i="2"/>
  <c r="C92" i="4"/>
  <c r="C92" i="2"/>
  <c r="B92" i="4"/>
  <c r="A92" i="4"/>
  <c r="L91" i="4"/>
  <c r="K91" i="4"/>
  <c r="J91" i="4"/>
  <c r="I91" i="4"/>
  <c r="H91" i="4"/>
  <c r="G91" i="4"/>
  <c r="F91" i="4"/>
  <c r="E91" i="4"/>
  <c r="D91" i="4"/>
  <c r="D91" i="2"/>
  <c r="C91" i="4"/>
  <c r="C91" i="2"/>
  <c r="B91" i="4"/>
  <c r="A91" i="4"/>
  <c r="L90" i="4"/>
  <c r="K90" i="4"/>
  <c r="J90" i="4"/>
  <c r="I90" i="4"/>
  <c r="H90" i="4"/>
  <c r="G90" i="4"/>
  <c r="F90" i="4"/>
  <c r="E90" i="4"/>
  <c r="D90" i="4"/>
  <c r="D90" i="2"/>
  <c r="C90" i="4"/>
  <c r="C90" i="2"/>
  <c r="B90" i="4"/>
  <c r="A90" i="4"/>
  <c r="L89" i="4"/>
  <c r="K89" i="4"/>
  <c r="J89" i="4"/>
  <c r="I89" i="4"/>
  <c r="H89" i="4"/>
  <c r="G89" i="4"/>
  <c r="F89" i="4"/>
  <c r="E89" i="4"/>
  <c r="D89" i="4"/>
  <c r="D89" i="2"/>
  <c r="C89" i="4"/>
  <c r="C89" i="2"/>
  <c r="B89" i="4"/>
  <c r="A89" i="4"/>
  <c r="L88" i="4"/>
  <c r="K88" i="4"/>
  <c r="J88" i="4"/>
  <c r="I88" i="4"/>
  <c r="H88" i="4"/>
  <c r="G88" i="4"/>
  <c r="F88" i="4"/>
  <c r="E88" i="4"/>
  <c r="D88" i="4"/>
  <c r="D88" i="2"/>
  <c r="C88" i="4"/>
  <c r="C88" i="2"/>
  <c r="B88" i="4"/>
  <c r="A88" i="4"/>
  <c r="L87" i="4"/>
  <c r="K87" i="4"/>
  <c r="J87" i="4"/>
  <c r="I87" i="4"/>
  <c r="H87" i="4"/>
  <c r="G87" i="4"/>
  <c r="F87" i="4"/>
  <c r="E87" i="4"/>
  <c r="D87" i="4"/>
  <c r="D87" i="2"/>
  <c r="C87" i="4"/>
  <c r="C87" i="2"/>
  <c r="B87" i="4"/>
  <c r="A87" i="4"/>
  <c r="L86" i="4"/>
  <c r="K86" i="4"/>
  <c r="J86" i="4"/>
  <c r="I86" i="4"/>
  <c r="H86" i="4"/>
  <c r="G86" i="4"/>
  <c r="F86" i="4"/>
  <c r="E86" i="4"/>
  <c r="D86" i="4"/>
  <c r="D86" i="2"/>
  <c r="C86" i="4"/>
  <c r="C86" i="2"/>
  <c r="B86" i="4"/>
  <c r="A86" i="4"/>
  <c r="L85" i="4"/>
  <c r="K85" i="4"/>
  <c r="J85" i="4"/>
  <c r="I85" i="4"/>
  <c r="H85" i="4"/>
  <c r="G85" i="4"/>
  <c r="F85" i="4"/>
  <c r="E85" i="4"/>
  <c r="D85" i="4"/>
  <c r="D85" i="2"/>
  <c r="C85" i="4"/>
  <c r="C85" i="2"/>
  <c r="B85" i="4"/>
  <c r="A85" i="4"/>
  <c r="L84" i="4"/>
  <c r="K84" i="4"/>
  <c r="J84" i="4"/>
  <c r="I84" i="4"/>
  <c r="H84" i="4"/>
  <c r="G84" i="4"/>
  <c r="F84" i="4"/>
  <c r="E84" i="4"/>
  <c r="D84" i="4"/>
  <c r="D84" i="2"/>
  <c r="C84" i="4"/>
  <c r="C84" i="2"/>
  <c r="B84" i="4"/>
  <c r="A84" i="4"/>
  <c r="L83" i="4"/>
  <c r="K83" i="4"/>
  <c r="J83" i="4"/>
  <c r="I83" i="4"/>
  <c r="H83" i="4"/>
  <c r="G83" i="4"/>
  <c r="F83" i="4"/>
  <c r="E83" i="4"/>
  <c r="D83" i="4"/>
  <c r="D83" i="2"/>
  <c r="C83" i="4"/>
  <c r="C83" i="2"/>
  <c r="B83" i="4"/>
  <c r="A83" i="4"/>
  <c r="L82" i="4"/>
  <c r="K82" i="4"/>
  <c r="J82" i="4"/>
  <c r="I82" i="4"/>
  <c r="H82" i="4"/>
  <c r="G82" i="4"/>
  <c r="F82" i="4"/>
  <c r="E82" i="4"/>
  <c r="D82" i="4"/>
  <c r="D82" i="2"/>
  <c r="C82" i="4"/>
  <c r="C82" i="2"/>
  <c r="B82" i="4"/>
  <c r="A82" i="4"/>
  <c r="L81" i="4"/>
  <c r="K81" i="4"/>
  <c r="J81" i="4"/>
  <c r="I81" i="4"/>
  <c r="H81" i="4"/>
  <c r="G81" i="4"/>
  <c r="F81" i="4"/>
  <c r="E81" i="4"/>
  <c r="D81" i="4"/>
  <c r="D81" i="2"/>
  <c r="C81" i="4"/>
  <c r="C81" i="2"/>
  <c r="B81" i="4"/>
  <c r="A81" i="4"/>
  <c r="L80" i="4"/>
  <c r="K80" i="4"/>
  <c r="J80" i="4"/>
  <c r="I80" i="4"/>
  <c r="H80" i="4"/>
  <c r="G80" i="4"/>
  <c r="F80" i="4"/>
  <c r="E80" i="4"/>
  <c r="D80" i="4"/>
  <c r="D80" i="2"/>
  <c r="C80" i="4"/>
  <c r="C80" i="2"/>
  <c r="B80" i="4"/>
  <c r="A80" i="4"/>
  <c r="L79" i="4"/>
  <c r="K79" i="4"/>
  <c r="J79" i="4"/>
  <c r="I79" i="4"/>
  <c r="H79" i="4"/>
  <c r="G79" i="4"/>
  <c r="F79" i="4"/>
  <c r="E79" i="4"/>
  <c r="D79" i="4"/>
  <c r="D79" i="2"/>
  <c r="C79" i="4"/>
  <c r="C79" i="2"/>
  <c r="B79" i="4"/>
  <c r="A79" i="4"/>
  <c r="L78" i="4"/>
  <c r="K78" i="4"/>
  <c r="J78" i="4"/>
  <c r="I78" i="4"/>
  <c r="H78" i="4"/>
  <c r="G78" i="4"/>
  <c r="F78" i="4"/>
  <c r="E78" i="4"/>
  <c r="D78" i="4"/>
  <c r="D78" i="2"/>
  <c r="C78" i="4"/>
  <c r="C78" i="2"/>
  <c r="B78" i="4"/>
  <c r="A78" i="4"/>
  <c r="L77" i="4"/>
  <c r="K77" i="4"/>
  <c r="J77" i="4"/>
  <c r="I77" i="4"/>
  <c r="H77" i="4"/>
  <c r="G77" i="4"/>
  <c r="F77" i="4"/>
  <c r="E77" i="4"/>
  <c r="D77" i="4"/>
  <c r="D77" i="2"/>
  <c r="C77" i="4"/>
  <c r="C77" i="2"/>
  <c r="B77" i="4"/>
  <c r="A77" i="4"/>
  <c r="L76" i="4"/>
  <c r="K76" i="4"/>
  <c r="J76" i="4"/>
  <c r="I76" i="4"/>
  <c r="H76" i="4"/>
  <c r="G76" i="4"/>
  <c r="F76" i="4"/>
  <c r="E76" i="4"/>
  <c r="D76" i="4"/>
  <c r="D76" i="2"/>
  <c r="C76" i="4"/>
  <c r="C76" i="2"/>
  <c r="B76" i="4"/>
  <c r="A76" i="4"/>
  <c r="L75" i="4"/>
  <c r="K75" i="4"/>
  <c r="J75" i="4"/>
  <c r="I75" i="4"/>
  <c r="H75" i="4"/>
  <c r="G75" i="4"/>
  <c r="F75" i="4"/>
  <c r="E75" i="4"/>
  <c r="D75" i="4"/>
  <c r="D75" i="2"/>
  <c r="C75" i="4"/>
  <c r="C75" i="2"/>
  <c r="B75" i="4"/>
  <c r="A75" i="4"/>
  <c r="L74" i="4"/>
  <c r="K74" i="4"/>
  <c r="J74" i="4"/>
  <c r="I74" i="4"/>
  <c r="H74" i="4"/>
  <c r="G74" i="4"/>
  <c r="F74" i="4"/>
  <c r="E74" i="4"/>
  <c r="D74" i="4"/>
  <c r="D74" i="2"/>
  <c r="C74" i="4"/>
  <c r="C74" i="2"/>
  <c r="B74" i="4"/>
  <c r="A74" i="4"/>
  <c r="L73" i="4"/>
  <c r="K73" i="4"/>
  <c r="J73" i="4"/>
  <c r="I73" i="4"/>
  <c r="H73" i="4"/>
  <c r="G73" i="4"/>
  <c r="F73" i="4"/>
  <c r="E73" i="4"/>
  <c r="D73" i="4"/>
  <c r="D73" i="2"/>
  <c r="C73" i="4"/>
  <c r="C73" i="2"/>
  <c r="B73" i="4"/>
  <c r="A73" i="4"/>
  <c r="L72" i="4"/>
  <c r="K72" i="4"/>
  <c r="J72" i="4"/>
  <c r="I72" i="4"/>
  <c r="H72" i="4"/>
  <c r="G72" i="4"/>
  <c r="F72" i="4"/>
  <c r="E72" i="4"/>
  <c r="D72" i="4"/>
  <c r="D72" i="2"/>
  <c r="C72" i="4"/>
  <c r="C72" i="2"/>
  <c r="B72" i="4"/>
  <c r="A72" i="4"/>
  <c r="L71" i="4"/>
  <c r="K71" i="4"/>
  <c r="J71" i="4"/>
  <c r="I71" i="4"/>
  <c r="H71" i="4"/>
  <c r="G71" i="4"/>
  <c r="F71" i="4"/>
  <c r="E71" i="4"/>
  <c r="D71" i="4"/>
  <c r="D71" i="2"/>
  <c r="C71" i="4"/>
  <c r="C71" i="2"/>
  <c r="B71" i="4"/>
  <c r="A71" i="4"/>
  <c r="L70" i="4"/>
  <c r="K70" i="4"/>
  <c r="I70" i="4"/>
  <c r="H70" i="4"/>
  <c r="G70" i="4"/>
  <c r="F70" i="4"/>
  <c r="E70" i="4"/>
  <c r="D70" i="4"/>
  <c r="D70" i="2"/>
  <c r="C70" i="4"/>
  <c r="C70" i="2"/>
  <c r="B70" i="4"/>
  <c r="A70" i="4"/>
  <c r="L69" i="4"/>
  <c r="K69" i="4"/>
  <c r="J69" i="4"/>
  <c r="I69" i="4"/>
  <c r="H69" i="4"/>
  <c r="G69" i="4"/>
  <c r="F69" i="4"/>
  <c r="E69" i="4"/>
  <c r="D69" i="4"/>
  <c r="D69" i="2"/>
  <c r="C69" i="4"/>
  <c r="C69" i="2"/>
  <c r="B69" i="4"/>
  <c r="A69" i="4"/>
  <c r="L68" i="4"/>
  <c r="K68" i="4"/>
  <c r="J68" i="4"/>
  <c r="I68" i="4"/>
  <c r="H68" i="4"/>
  <c r="G68" i="4"/>
  <c r="F68" i="4"/>
  <c r="E68" i="4"/>
  <c r="D68" i="4"/>
  <c r="D68" i="2"/>
  <c r="C68" i="4"/>
  <c r="C68" i="2"/>
  <c r="B68" i="4"/>
  <c r="A68" i="4"/>
  <c r="L67" i="4"/>
  <c r="K67" i="4"/>
  <c r="J67" i="4"/>
  <c r="I67" i="4"/>
  <c r="H67" i="4"/>
  <c r="G67" i="4"/>
  <c r="F67" i="4"/>
  <c r="E67" i="4"/>
  <c r="D67" i="4"/>
  <c r="D67" i="2"/>
  <c r="C67" i="4"/>
  <c r="C67" i="2"/>
  <c r="B67" i="4"/>
  <c r="A67" i="4"/>
  <c r="L66" i="4"/>
  <c r="K66" i="4"/>
  <c r="J66" i="4"/>
  <c r="I66" i="4"/>
  <c r="H66" i="4"/>
  <c r="G66" i="4"/>
  <c r="F66" i="4"/>
  <c r="E66" i="4"/>
  <c r="D66" i="4"/>
  <c r="D66" i="2"/>
  <c r="C66" i="4"/>
  <c r="C66" i="2"/>
  <c r="B66" i="4"/>
  <c r="A66" i="4"/>
  <c r="L65" i="4"/>
  <c r="K65" i="4"/>
  <c r="J65" i="4"/>
  <c r="I65" i="4"/>
  <c r="H65" i="4"/>
  <c r="G65" i="4"/>
  <c r="F65" i="4"/>
  <c r="E65" i="4"/>
  <c r="D65" i="4"/>
  <c r="D65" i="2"/>
  <c r="C65" i="4"/>
  <c r="C65" i="2"/>
  <c r="B65" i="4"/>
  <c r="A65" i="4"/>
  <c r="L64" i="4"/>
  <c r="K64" i="4"/>
  <c r="J64" i="4"/>
  <c r="I64" i="4"/>
  <c r="H64" i="4"/>
  <c r="G64" i="4"/>
  <c r="F64" i="4"/>
  <c r="E64" i="4"/>
  <c r="D64" i="4"/>
  <c r="D64" i="2"/>
  <c r="C64" i="4"/>
  <c r="C64" i="2"/>
  <c r="B64" i="4"/>
  <c r="A64" i="4"/>
  <c r="L63" i="4"/>
  <c r="K63" i="4"/>
  <c r="J63" i="4"/>
  <c r="I63" i="4"/>
  <c r="H63" i="4"/>
  <c r="G63" i="4"/>
  <c r="F63" i="4"/>
  <c r="E63" i="4"/>
  <c r="D63" i="4"/>
  <c r="D63" i="2"/>
  <c r="C63" i="4"/>
  <c r="C63" i="2"/>
  <c r="B63" i="4"/>
  <c r="A63" i="4"/>
  <c r="L62" i="4"/>
  <c r="K62" i="4"/>
  <c r="J62" i="4"/>
  <c r="I62" i="4"/>
  <c r="H62" i="4"/>
  <c r="G62" i="4"/>
  <c r="F62" i="4"/>
  <c r="E62" i="4"/>
  <c r="D62" i="4"/>
  <c r="D62" i="2"/>
  <c r="C62" i="4"/>
  <c r="C62" i="2"/>
  <c r="B62" i="4"/>
  <c r="A62" i="4"/>
  <c r="L61" i="4"/>
  <c r="K61" i="4"/>
  <c r="J61" i="4"/>
  <c r="I61" i="4"/>
  <c r="H61" i="4"/>
  <c r="G61" i="4"/>
  <c r="F61" i="4"/>
  <c r="E61" i="4"/>
  <c r="D61" i="4"/>
  <c r="D61" i="2"/>
  <c r="C61" i="4"/>
  <c r="C61" i="2"/>
  <c r="B61" i="4"/>
  <c r="A61" i="4"/>
  <c r="L60" i="4"/>
  <c r="K60" i="4"/>
  <c r="J60" i="4"/>
  <c r="I60" i="4"/>
  <c r="H60" i="4"/>
  <c r="G60" i="4"/>
  <c r="F60" i="4"/>
  <c r="E60" i="4"/>
  <c r="D60" i="4"/>
  <c r="D60" i="2"/>
  <c r="C60" i="4"/>
  <c r="C60" i="2"/>
  <c r="B60" i="4"/>
  <c r="A60" i="4"/>
  <c r="L59" i="4"/>
  <c r="K59" i="4"/>
  <c r="J59" i="4"/>
  <c r="I59" i="4"/>
  <c r="H59" i="4"/>
  <c r="G59" i="4"/>
  <c r="F59" i="4"/>
  <c r="E59" i="4"/>
  <c r="D59" i="4"/>
  <c r="D59" i="2"/>
  <c r="C59" i="4"/>
  <c r="C59" i="2"/>
  <c r="B59" i="4"/>
  <c r="A59" i="4"/>
  <c r="L58" i="4"/>
  <c r="K58" i="4"/>
  <c r="J58" i="4"/>
  <c r="I58" i="4"/>
  <c r="H58" i="4"/>
  <c r="G58" i="4"/>
  <c r="F58" i="4"/>
  <c r="E58" i="4"/>
  <c r="D58" i="4"/>
  <c r="D58" i="2"/>
  <c r="C58" i="4"/>
  <c r="C58" i="2"/>
  <c r="B58" i="4"/>
  <c r="A58" i="4"/>
  <c r="L57" i="4"/>
  <c r="K57" i="4"/>
  <c r="J57" i="4"/>
  <c r="I57" i="4"/>
  <c r="H57" i="4"/>
  <c r="G57" i="4"/>
  <c r="F57" i="4"/>
  <c r="E57" i="4"/>
  <c r="D57" i="4"/>
  <c r="D57" i="2"/>
  <c r="C57" i="4"/>
  <c r="C57" i="2"/>
  <c r="B57" i="4"/>
  <c r="A57" i="4"/>
  <c r="L56" i="4"/>
  <c r="K56" i="4"/>
  <c r="J56" i="4"/>
  <c r="I56" i="4"/>
  <c r="H56" i="4"/>
  <c r="G56" i="4"/>
  <c r="F56" i="4"/>
  <c r="E56" i="4"/>
  <c r="D56" i="4"/>
  <c r="D56" i="2"/>
  <c r="C56" i="4"/>
  <c r="C56" i="2"/>
  <c r="B56" i="4"/>
  <c r="A56" i="4"/>
  <c r="L55" i="4"/>
  <c r="K55" i="4"/>
  <c r="J55" i="4"/>
  <c r="I55" i="4"/>
  <c r="H55" i="4"/>
  <c r="G55" i="4"/>
  <c r="F55" i="4"/>
  <c r="E55" i="4"/>
  <c r="D55" i="4"/>
  <c r="D55" i="2"/>
  <c r="C55" i="4"/>
  <c r="C55" i="2"/>
  <c r="B55" i="4"/>
  <c r="A55" i="4"/>
  <c r="L54" i="4"/>
  <c r="K54" i="4"/>
  <c r="J54" i="4"/>
  <c r="I54" i="4"/>
  <c r="H54" i="4"/>
  <c r="G54" i="4"/>
  <c r="F54" i="4"/>
  <c r="E54" i="4"/>
  <c r="D54" i="4"/>
  <c r="D54" i="2"/>
  <c r="C54" i="4"/>
  <c r="C54" i="2"/>
  <c r="B54" i="4"/>
  <c r="A54" i="4"/>
  <c r="L53" i="4"/>
  <c r="K53" i="4"/>
  <c r="J53" i="4"/>
  <c r="I53" i="4"/>
  <c r="H53" i="4"/>
  <c r="G53" i="4"/>
  <c r="F53" i="4"/>
  <c r="E53" i="4"/>
  <c r="D53" i="4"/>
  <c r="D53" i="2"/>
  <c r="C53" i="4"/>
  <c r="C53" i="2"/>
  <c r="B53" i="4"/>
  <c r="A53" i="4"/>
  <c r="L52" i="4"/>
  <c r="K52" i="4"/>
  <c r="J52" i="4"/>
  <c r="I52" i="4"/>
  <c r="H52" i="4"/>
  <c r="G52" i="4"/>
  <c r="F52" i="4"/>
  <c r="E52" i="4"/>
  <c r="D52" i="4"/>
  <c r="D52" i="2"/>
  <c r="C52" i="4"/>
  <c r="C52" i="2"/>
  <c r="B52" i="4"/>
  <c r="A52" i="4"/>
  <c r="L51" i="4"/>
  <c r="K51" i="4"/>
  <c r="J51" i="4"/>
  <c r="I51" i="4"/>
  <c r="H51" i="4"/>
  <c r="G51" i="4"/>
  <c r="F51" i="4"/>
  <c r="E51" i="4"/>
  <c r="D51" i="4"/>
  <c r="D51" i="2"/>
  <c r="C51" i="4"/>
  <c r="C51" i="2"/>
  <c r="B51" i="4"/>
  <c r="A51" i="4"/>
  <c r="L50" i="4"/>
  <c r="K50" i="4"/>
  <c r="J50" i="4"/>
  <c r="I50" i="4"/>
  <c r="H50" i="4"/>
  <c r="G50" i="4"/>
  <c r="F50" i="4"/>
  <c r="E50" i="4"/>
  <c r="D50" i="4"/>
  <c r="D50" i="2"/>
  <c r="C50" i="4"/>
  <c r="C50" i="2"/>
  <c r="B50" i="4"/>
  <c r="A50" i="4"/>
  <c r="L49" i="4"/>
  <c r="K49" i="4"/>
  <c r="J49" i="4"/>
  <c r="I49" i="4"/>
  <c r="H49" i="4"/>
  <c r="G49" i="4"/>
  <c r="F49" i="4"/>
  <c r="E49" i="4"/>
  <c r="D49" i="4"/>
  <c r="D49" i="2"/>
  <c r="C49" i="4"/>
  <c r="C49" i="2"/>
  <c r="B49" i="4"/>
  <c r="A49" i="4"/>
  <c r="L48" i="4"/>
  <c r="K48" i="4"/>
  <c r="J48" i="4"/>
  <c r="I48" i="4"/>
  <c r="H48" i="4"/>
  <c r="G48" i="4"/>
  <c r="F48" i="4"/>
  <c r="E48" i="4"/>
  <c r="D48" i="4"/>
  <c r="D48" i="2"/>
  <c r="C48" i="4"/>
  <c r="C48" i="2"/>
  <c r="B48" i="4"/>
  <c r="A48" i="4"/>
  <c r="L47" i="4"/>
  <c r="K47" i="4"/>
  <c r="J47" i="4"/>
  <c r="I47" i="4"/>
  <c r="H47" i="4"/>
  <c r="G47" i="4"/>
  <c r="F47" i="4"/>
  <c r="E47" i="4"/>
  <c r="D47" i="4"/>
  <c r="D47" i="2"/>
  <c r="C47" i="4"/>
  <c r="C47" i="2"/>
  <c r="B47" i="4"/>
  <c r="A47" i="4"/>
  <c r="L46" i="4"/>
  <c r="K46" i="4"/>
  <c r="J46" i="4"/>
  <c r="I46" i="4"/>
  <c r="H46" i="4"/>
  <c r="G46" i="4"/>
  <c r="F46" i="4"/>
  <c r="E46" i="4"/>
  <c r="D46" i="4"/>
  <c r="D46" i="2"/>
  <c r="C46" i="4"/>
  <c r="C46" i="2"/>
  <c r="B46" i="4"/>
  <c r="A46" i="4"/>
  <c r="L45" i="4"/>
  <c r="K45" i="4"/>
  <c r="J45" i="4"/>
  <c r="I45" i="4"/>
  <c r="H45" i="4"/>
  <c r="G45" i="4"/>
  <c r="F45" i="4"/>
  <c r="E45" i="4"/>
  <c r="D45" i="4"/>
  <c r="D45" i="2"/>
  <c r="C45" i="4"/>
  <c r="C45" i="2"/>
  <c r="B45" i="4"/>
  <c r="A45" i="4"/>
  <c r="L44" i="4"/>
  <c r="K44" i="4"/>
  <c r="J44" i="4"/>
  <c r="I44" i="4"/>
  <c r="H44" i="4"/>
  <c r="G44" i="4"/>
  <c r="F44" i="4"/>
  <c r="E44" i="4"/>
  <c r="D44" i="4"/>
  <c r="D44" i="2"/>
  <c r="C44" i="4"/>
  <c r="C44" i="2"/>
  <c r="B44" i="4"/>
  <c r="A44" i="4"/>
  <c r="L43" i="4"/>
  <c r="K43" i="4"/>
  <c r="J43" i="4"/>
  <c r="I43" i="4"/>
  <c r="H43" i="4"/>
  <c r="G43" i="4"/>
  <c r="F43" i="4"/>
  <c r="E43" i="4"/>
  <c r="D43" i="4"/>
  <c r="D43" i="2"/>
  <c r="C43" i="4"/>
  <c r="C43" i="2"/>
  <c r="B43" i="4"/>
  <c r="A43" i="4"/>
  <c r="L42" i="4"/>
  <c r="K42" i="4"/>
  <c r="I42" i="4"/>
  <c r="H42" i="4"/>
  <c r="G42" i="4"/>
  <c r="F42" i="4"/>
  <c r="E42" i="4"/>
  <c r="D42" i="4"/>
  <c r="D42" i="2"/>
  <c r="C42" i="4"/>
  <c r="C42" i="2"/>
  <c r="B42" i="4"/>
  <c r="A42" i="4"/>
  <c r="L41" i="4"/>
  <c r="K41" i="4"/>
  <c r="J41" i="4"/>
  <c r="I41" i="4"/>
  <c r="H41" i="4"/>
  <c r="G41" i="4"/>
  <c r="F41" i="4"/>
  <c r="E41" i="4"/>
  <c r="D41" i="4"/>
  <c r="D41" i="2"/>
  <c r="C41" i="4"/>
  <c r="C41" i="2"/>
  <c r="B41" i="4"/>
  <c r="A41" i="4"/>
  <c r="L40" i="4"/>
  <c r="K40" i="4"/>
  <c r="J40" i="4"/>
  <c r="I40" i="4"/>
  <c r="H40" i="4"/>
  <c r="G40" i="4"/>
  <c r="F40" i="4"/>
  <c r="E40" i="4"/>
  <c r="D40" i="4"/>
  <c r="D40" i="2"/>
  <c r="C40" i="4"/>
  <c r="C40" i="2"/>
  <c r="B40" i="4"/>
  <c r="A40" i="4"/>
  <c r="L39" i="4"/>
  <c r="K39" i="4"/>
  <c r="J39" i="4"/>
  <c r="I39" i="4"/>
  <c r="H39" i="4"/>
  <c r="G39" i="4"/>
  <c r="F39" i="4"/>
  <c r="E39" i="4"/>
  <c r="D39" i="4"/>
  <c r="D39" i="2"/>
  <c r="C39" i="4"/>
  <c r="C39" i="2"/>
  <c r="B39" i="4"/>
  <c r="A39" i="4"/>
  <c r="L38" i="4"/>
  <c r="K38" i="4"/>
  <c r="I38" i="4"/>
  <c r="H38" i="4"/>
  <c r="G38" i="4"/>
  <c r="F38" i="4"/>
  <c r="E38" i="4"/>
  <c r="D38" i="4"/>
  <c r="D38" i="2"/>
  <c r="C38" i="4"/>
  <c r="C38" i="2"/>
  <c r="B38" i="4"/>
  <c r="A38" i="4"/>
  <c r="L37" i="4"/>
  <c r="K37" i="4"/>
  <c r="J37" i="4"/>
  <c r="I37" i="4"/>
  <c r="H37" i="4"/>
  <c r="G37" i="4"/>
  <c r="F37" i="4"/>
  <c r="E37" i="4"/>
  <c r="D37" i="4"/>
  <c r="D37" i="2"/>
  <c r="C37" i="4"/>
  <c r="C37" i="2"/>
  <c r="B37" i="4"/>
  <c r="A37" i="4"/>
  <c r="L36" i="4"/>
  <c r="K36" i="4"/>
  <c r="J36" i="4"/>
  <c r="I36" i="4"/>
  <c r="H36" i="4"/>
  <c r="G36" i="4"/>
  <c r="F36" i="4"/>
  <c r="E36" i="4"/>
  <c r="D36" i="4"/>
  <c r="D36" i="2"/>
  <c r="C36" i="4"/>
  <c r="C36" i="2"/>
  <c r="B36" i="4"/>
  <c r="A36" i="4"/>
  <c r="L35" i="4"/>
  <c r="K35" i="4"/>
  <c r="J35" i="4"/>
  <c r="I35" i="4"/>
  <c r="H35" i="4"/>
  <c r="G35" i="4"/>
  <c r="F35" i="4"/>
  <c r="E35" i="4"/>
  <c r="D35" i="4"/>
  <c r="D35" i="2"/>
  <c r="C35" i="4"/>
  <c r="C35" i="2"/>
  <c r="B35" i="4"/>
  <c r="A35" i="4"/>
  <c r="L34" i="4"/>
  <c r="K34" i="4"/>
  <c r="J34" i="4"/>
  <c r="I34" i="4"/>
  <c r="H34" i="4"/>
  <c r="G34" i="4"/>
  <c r="F34" i="4"/>
  <c r="E34" i="4"/>
  <c r="D34" i="4"/>
  <c r="D34" i="2"/>
  <c r="C34" i="4"/>
  <c r="C34" i="2"/>
  <c r="B34" i="4"/>
  <c r="A34" i="4"/>
  <c r="L33" i="4"/>
  <c r="K33" i="4"/>
  <c r="J33" i="4"/>
  <c r="I33" i="4"/>
  <c r="H33" i="4"/>
  <c r="G33" i="4"/>
  <c r="F33" i="4"/>
  <c r="E33" i="4"/>
  <c r="D33" i="4"/>
  <c r="D33" i="2"/>
  <c r="C33" i="4"/>
  <c r="C33" i="2"/>
  <c r="B33" i="4"/>
  <c r="A33" i="4"/>
  <c r="L32" i="4"/>
  <c r="K32" i="4"/>
  <c r="J32" i="4"/>
  <c r="I32" i="4"/>
  <c r="H32" i="4"/>
  <c r="G32" i="4"/>
  <c r="F32" i="4"/>
  <c r="E32" i="4"/>
  <c r="D32" i="4"/>
  <c r="D32" i="2"/>
  <c r="C32" i="4"/>
  <c r="C32" i="2"/>
  <c r="B32" i="4"/>
  <c r="A32" i="4"/>
  <c r="L31" i="4"/>
  <c r="K31" i="4"/>
  <c r="J31" i="4"/>
  <c r="I31" i="4"/>
  <c r="H31" i="4"/>
  <c r="G31" i="4"/>
  <c r="F31" i="4"/>
  <c r="E31" i="4"/>
  <c r="D31" i="4"/>
  <c r="D31" i="2"/>
  <c r="C31" i="4"/>
  <c r="C31" i="2"/>
  <c r="B31" i="4"/>
  <c r="A31" i="4"/>
  <c r="L30" i="4"/>
  <c r="K30" i="4"/>
  <c r="J30" i="4"/>
  <c r="I30" i="4"/>
  <c r="H30" i="4"/>
  <c r="G30" i="4"/>
  <c r="F30" i="4"/>
  <c r="E30" i="4"/>
  <c r="D30" i="4"/>
  <c r="D30" i="2"/>
  <c r="C30" i="4"/>
  <c r="C30" i="2"/>
  <c r="B30" i="4"/>
  <c r="A30" i="4"/>
  <c r="L29" i="4"/>
  <c r="K29" i="4"/>
  <c r="J29" i="4"/>
  <c r="I29" i="4"/>
  <c r="H29" i="4"/>
  <c r="G29" i="4"/>
  <c r="F29" i="4"/>
  <c r="E29" i="4"/>
  <c r="D29" i="4"/>
  <c r="D29" i="2"/>
  <c r="C29" i="4"/>
  <c r="C29" i="2"/>
  <c r="B29" i="4"/>
  <c r="A29" i="4"/>
  <c r="L28" i="4"/>
  <c r="K28" i="4"/>
  <c r="J28" i="4"/>
  <c r="I28" i="4"/>
  <c r="H28" i="4"/>
  <c r="G28" i="4"/>
  <c r="F28" i="4"/>
  <c r="E28" i="4"/>
  <c r="D28" i="4"/>
  <c r="D28" i="2"/>
  <c r="C28" i="4"/>
  <c r="C28" i="2"/>
  <c r="B28" i="4"/>
  <c r="A28" i="4"/>
  <c r="L27" i="4"/>
  <c r="K27" i="4"/>
  <c r="J27" i="4"/>
  <c r="I27" i="4"/>
  <c r="H27" i="4"/>
  <c r="G27" i="4"/>
  <c r="F27" i="4"/>
  <c r="E27" i="4"/>
  <c r="D27" i="4"/>
  <c r="D27" i="2"/>
  <c r="C27" i="4"/>
  <c r="C27" i="2"/>
  <c r="B27" i="4"/>
  <c r="A27" i="4"/>
  <c r="L26" i="4"/>
  <c r="K26" i="4"/>
  <c r="J26" i="4"/>
  <c r="I26" i="4"/>
  <c r="H26" i="4"/>
  <c r="G26" i="4"/>
  <c r="F26" i="4"/>
  <c r="E26" i="4"/>
  <c r="D26" i="4"/>
  <c r="D26" i="2"/>
  <c r="C26" i="4"/>
  <c r="C26" i="2"/>
  <c r="B26" i="4"/>
  <c r="A26" i="4"/>
  <c r="L25" i="4"/>
  <c r="K25" i="4"/>
  <c r="J25" i="4"/>
  <c r="I25" i="4"/>
  <c r="H25" i="4"/>
  <c r="G25" i="4"/>
  <c r="F25" i="4"/>
  <c r="E25" i="4"/>
  <c r="D25" i="4"/>
  <c r="D25" i="2"/>
  <c r="C25" i="4"/>
  <c r="C25" i="2"/>
  <c r="B25" i="4"/>
  <c r="A25" i="4"/>
  <c r="L24" i="4"/>
  <c r="K24" i="4"/>
  <c r="J24" i="4"/>
  <c r="I24" i="4"/>
  <c r="H24" i="4"/>
  <c r="G24" i="4"/>
  <c r="F24" i="4"/>
  <c r="E24" i="4"/>
  <c r="D24" i="4"/>
  <c r="D24" i="2"/>
  <c r="C24" i="4"/>
  <c r="C24" i="2"/>
  <c r="B24" i="4"/>
  <c r="A24" i="4"/>
  <c r="L23" i="4"/>
  <c r="K23" i="4"/>
  <c r="J23" i="4"/>
  <c r="I23" i="4"/>
  <c r="H23" i="4"/>
  <c r="G23" i="4"/>
  <c r="F23" i="4"/>
  <c r="E23" i="4"/>
  <c r="D23" i="4"/>
  <c r="D23" i="2"/>
  <c r="C23" i="4"/>
  <c r="C23" i="2"/>
  <c r="B23" i="4"/>
  <c r="A23" i="4"/>
  <c r="L22" i="4"/>
  <c r="K22" i="4"/>
  <c r="J22" i="4"/>
  <c r="I22" i="4"/>
  <c r="H22" i="4"/>
  <c r="G22" i="4"/>
  <c r="F22" i="4"/>
  <c r="E22" i="4"/>
  <c r="D22" i="4"/>
  <c r="D22" i="2"/>
  <c r="C22" i="4"/>
  <c r="C22" i="2"/>
  <c r="B22" i="4"/>
  <c r="A22" i="4"/>
  <c r="L21" i="4"/>
  <c r="K21" i="4"/>
  <c r="J21" i="4"/>
  <c r="I21" i="4"/>
  <c r="H21" i="4"/>
  <c r="G21" i="4"/>
  <c r="F21" i="4"/>
  <c r="E21" i="4"/>
  <c r="D21" i="4"/>
  <c r="D21" i="2"/>
  <c r="C21" i="4"/>
  <c r="C21" i="2"/>
  <c r="B21" i="4"/>
  <c r="A21" i="4"/>
  <c r="L20" i="4"/>
  <c r="K20" i="4"/>
  <c r="J20" i="4"/>
  <c r="I20" i="4"/>
  <c r="H20" i="4"/>
  <c r="G20" i="4"/>
  <c r="F20" i="4"/>
  <c r="E20" i="4"/>
  <c r="D20" i="4"/>
  <c r="D20" i="2"/>
  <c r="C20" i="4"/>
  <c r="C20" i="2"/>
  <c r="B20" i="4"/>
  <c r="A20" i="4"/>
  <c r="L19" i="4"/>
  <c r="K19" i="4"/>
  <c r="J19" i="4"/>
  <c r="I19" i="4"/>
  <c r="H19" i="4"/>
  <c r="G19" i="4"/>
  <c r="F19" i="4"/>
  <c r="E19" i="4"/>
  <c r="D19" i="4"/>
  <c r="D19" i="2"/>
  <c r="C19" i="4"/>
  <c r="C19" i="2"/>
  <c r="B19" i="4"/>
  <c r="A19" i="4"/>
  <c r="L18" i="4"/>
  <c r="K18" i="4"/>
  <c r="J18" i="4"/>
  <c r="I18" i="4"/>
  <c r="H18" i="4"/>
  <c r="G18" i="4"/>
  <c r="F18" i="4"/>
  <c r="E18" i="4"/>
  <c r="D18" i="4"/>
  <c r="D18" i="2"/>
  <c r="C18" i="4"/>
  <c r="C18" i="2"/>
  <c r="B18" i="4"/>
  <c r="A18" i="4"/>
  <c r="L17" i="4"/>
  <c r="K17" i="4"/>
  <c r="J17" i="4"/>
  <c r="I17" i="4"/>
  <c r="H17" i="4"/>
  <c r="G17" i="4"/>
  <c r="F17" i="4"/>
  <c r="E17" i="4"/>
  <c r="D17" i="4"/>
  <c r="D17" i="2"/>
  <c r="C17" i="4"/>
  <c r="C17" i="2"/>
  <c r="B17" i="4"/>
  <c r="A17" i="4"/>
  <c r="L16" i="4"/>
  <c r="K16" i="4"/>
  <c r="J16" i="4"/>
  <c r="I16" i="4"/>
  <c r="H16" i="4"/>
  <c r="G16" i="4"/>
  <c r="F16" i="4"/>
  <c r="E16" i="4"/>
  <c r="D16" i="4"/>
  <c r="D16" i="2"/>
  <c r="C16" i="4"/>
  <c r="C16" i="2"/>
  <c r="B16" i="4"/>
  <c r="A16" i="4"/>
  <c r="L15" i="4"/>
  <c r="K15" i="4"/>
  <c r="J15" i="4"/>
  <c r="I15" i="4"/>
  <c r="H15" i="4"/>
  <c r="G15" i="4"/>
  <c r="F15" i="4"/>
  <c r="E15" i="4"/>
  <c r="D15" i="4"/>
  <c r="D15" i="2"/>
  <c r="C15" i="4"/>
  <c r="C15" i="2"/>
  <c r="B15" i="4"/>
  <c r="A15" i="4"/>
  <c r="L14" i="4"/>
  <c r="K14" i="4"/>
  <c r="J14" i="4"/>
  <c r="I14" i="4"/>
  <c r="H14" i="4"/>
  <c r="G14" i="4"/>
  <c r="F14" i="4"/>
  <c r="E14" i="4"/>
  <c r="D14" i="4"/>
  <c r="D14" i="2"/>
  <c r="C14" i="4"/>
  <c r="C14" i="2"/>
  <c r="B14" i="4"/>
  <c r="A14" i="4"/>
  <c r="L13" i="4"/>
  <c r="K13" i="4"/>
  <c r="J13" i="4"/>
  <c r="I13" i="4"/>
  <c r="H13" i="4"/>
  <c r="G13" i="4"/>
  <c r="F13" i="4"/>
  <c r="E13" i="4"/>
  <c r="D13" i="4"/>
  <c r="D13" i="2"/>
  <c r="C13" i="4"/>
  <c r="C13" i="2"/>
  <c r="B13" i="4"/>
  <c r="A13" i="4"/>
  <c r="L12" i="4"/>
  <c r="K12" i="4"/>
  <c r="J12" i="4"/>
  <c r="I12" i="4"/>
  <c r="H12" i="4"/>
  <c r="G12" i="4"/>
  <c r="F12" i="4"/>
  <c r="E12" i="4"/>
  <c r="D12" i="4"/>
  <c r="D12" i="2"/>
  <c r="C12" i="4"/>
  <c r="C12" i="2"/>
  <c r="B12" i="4"/>
  <c r="A12" i="4"/>
  <c r="L11" i="4"/>
  <c r="K11" i="4"/>
  <c r="J11" i="4"/>
  <c r="I11" i="4"/>
  <c r="H11" i="4"/>
  <c r="G11" i="4"/>
  <c r="F11" i="4"/>
  <c r="E11" i="4"/>
  <c r="D11" i="4"/>
  <c r="D11" i="2"/>
  <c r="C11" i="4"/>
  <c r="C11" i="2"/>
  <c r="B11" i="4"/>
  <c r="A11" i="4"/>
  <c r="L10" i="4"/>
  <c r="K10" i="4"/>
  <c r="I10" i="4"/>
  <c r="H10" i="4"/>
  <c r="G10" i="4"/>
  <c r="F10" i="4"/>
  <c r="E10" i="4"/>
  <c r="D10" i="4"/>
  <c r="D10" i="2"/>
  <c r="C10" i="4"/>
  <c r="C10" i="2"/>
  <c r="B10" i="4"/>
  <c r="A10" i="4"/>
  <c r="L9" i="4"/>
  <c r="K9" i="4"/>
  <c r="J9" i="4"/>
  <c r="I9" i="4"/>
  <c r="H9" i="4"/>
  <c r="G9" i="4"/>
  <c r="F9" i="4"/>
  <c r="E9" i="4"/>
  <c r="D9" i="4"/>
  <c r="D9" i="2"/>
  <c r="C9" i="4"/>
  <c r="C9" i="2"/>
  <c r="B9" i="4"/>
  <c r="A9" i="4"/>
  <c r="L8" i="4"/>
  <c r="K8" i="4"/>
  <c r="J8" i="4"/>
  <c r="I8" i="4"/>
  <c r="H8" i="4"/>
  <c r="G8" i="4"/>
  <c r="F8" i="4"/>
  <c r="E8" i="4"/>
  <c r="D8" i="4"/>
  <c r="D8" i="2"/>
  <c r="C8" i="4"/>
  <c r="C8" i="2"/>
  <c r="B8" i="4"/>
  <c r="A8" i="4"/>
  <c r="L7" i="4"/>
  <c r="K7" i="4"/>
  <c r="J7" i="4"/>
  <c r="I7" i="4"/>
  <c r="H7" i="4"/>
  <c r="G7" i="4"/>
  <c r="F7" i="4"/>
  <c r="E7" i="4"/>
  <c r="D7" i="4"/>
  <c r="D7" i="2"/>
  <c r="C7" i="4"/>
  <c r="C7" i="2"/>
  <c r="B7" i="4"/>
  <c r="A7" i="4"/>
  <c r="L6" i="4"/>
  <c r="K6" i="4"/>
  <c r="J6" i="4"/>
  <c r="I6" i="4"/>
  <c r="H6" i="4"/>
  <c r="G6" i="4"/>
  <c r="F6" i="4"/>
  <c r="E6" i="4"/>
  <c r="D6" i="4"/>
  <c r="D6" i="2"/>
  <c r="C6" i="4"/>
  <c r="C6" i="2"/>
  <c r="B6" i="4"/>
  <c r="A6" i="4"/>
  <c r="L5" i="4"/>
  <c r="K5" i="4"/>
  <c r="J5" i="4"/>
  <c r="I5" i="4"/>
  <c r="H5" i="4"/>
  <c r="G5" i="4"/>
  <c r="F5" i="4"/>
  <c r="E5" i="4"/>
  <c r="D5" i="4"/>
  <c r="D5" i="2"/>
  <c r="C5" i="4"/>
  <c r="C5" i="2"/>
  <c r="B5" i="4"/>
  <c r="A5" i="4"/>
  <c r="L4" i="4"/>
  <c r="K4" i="4"/>
  <c r="J4" i="4"/>
  <c r="I4" i="4"/>
  <c r="H4" i="4"/>
  <c r="G4" i="4"/>
  <c r="F4" i="4"/>
  <c r="E4" i="4"/>
  <c r="D4" i="4"/>
  <c r="D4" i="2"/>
  <c r="C4" i="4"/>
  <c r="C4" i="2"/>
  <c r="B4" i="4"/>
  <c r="A4" i="4"/>
  <c r="D248" i="2"/>
  <c r="C248" i="2"/>
  <c r="A248" i="2"/>
  <c r="D247" i="2"/>
  <c r="C247" i="2"/>
  <c r="A247" i="2"/>
  <c r="D246" i="2"/>
  <c r="C246" i="2"/>
  <c r="A246" i="2"/>
  <c r="D245" i="2"/>
  <c r="C245" i="2"/>
  <c r="A245" i="2"/>
  <c r="D244" i="2"/>
  <c r="C244" i="2"/>
  <c r="A244" i="2"/>
  <c r="D243" i="2"/>
  <c r="C243" i="2"/>
  <c r="A243" i="2"/>
  <c r="D242" i="2"/>
  <c r="C242" i="2"/>
  <c r="A242" i="2"/>
  <c r="D241" i="2"/>
  <c r="C241" i="2"/>
  <c r="A241" i="2"/>
  <c r="D240" i="2"/>
  <c r="C240" i="2"/>
  <c r="A240" i="2"/>
  <c r="D239" i="2"/>
  <c r="C239" i="2"/>
  <c r="A239" i="2"/>
  <c r="D238" i="2"/>
  <c r="C238" i="2"/>
  <c r="A238" i="2"/>
  <c r="D237" i="2"/>
  <c r="C237" i="2"/>
  <c r="A237" i="2"/>
  <c r="D236" i="2"/>
  <c r="C236" i="2"/>
  <c r="A236" i="2"/>
  <c r="D235" i="2"/>
  <c r="C235" i="2"/>
  <c r="A235" i="2"/>
  <c r="D234" i="2"/>
  <c r="C234" i="2"/>
  <c r="A234" i="2"/>
  <c r="D233" i="2"/>
  <c r="C233" i="2"/>
  <c r="A233" i="2"/>
  <c r="D232" i="2"/>
  <c r="C232" i="2"/>
  <c r="A232" i="2"/>
  <c r="D231" i="2"/>
  <c r="C231" i="2"/>
  <c r="A231" i="2"/>
  <c r="D230" i="2"/>
  <c r="C230" i="2"/>
  <c r="A230" i="2"/>
  <c r="D229" i="2"/>
  <c r="C229" i="2"/>
  <c r="A229" i="2"/>
  <c r="D228" i="2"/>
  <c r="C228" i="2"/>
  <c r="A228" i="2"/>
  <c r="D227" i="2"/>
  <c r="C227" i="2"/>
  <c r="A227" i="2"/>
  <c r="D226" i="2"/>
  <c r="C226" i="2"/>
  <c r="A226" i="2"/>
  <c r="D225" i="2"/>
  <c r="C225" i="2"/>
  <c r="A225" i="2"/>
  <c r="D224" i="2"/>
  <c r="C224" i="2"/>
  <c r="A224" i="2"/>
  <c r="D223" i="2"/>
  <c r="C223" i="2"/>
  <c r="A223" i="2"/>
  <c r="D222" i="2"/>
  <c r="C222" i="2"/>
  <c r="A222" i="2"/>
  <c r="D221" i="2"/>
  <c r="C221" i="2"/>
  <c r="A221" i="2"/>
  <c r="D220" i="2"/>
  <c r="C220" i="2"/>
  <c r="A220" i="2"/>
  <c r="D219" i="2"/>
  <c r="C219" i="2"/>
  <c r="A219" i="2"/>
  <c r="D218" i="2"/>
  <c r="C218" i="2"/>
  <c r="A218" i="2"/>
  <c r="D217" i="2"/>
  <c r="C217" i="2"/>
  <c r="A217" i="2"/>
  <c r="D216" i="2"/>
  <c r="C216" i="2"/>
  <c r="A216" i="2"/>
  <c r="D215" i="2"/>
  <c r="C215" i="2"/>
  <c r="A215" i="2"/>
  <c r="D214" i="2"/>
  <c r="C214" i="2"/>
  <c r="A214" i="2"/>
  <c r="D213" i="2"/>
  <c r="C213" i="2"/>
  <c r="A213" i="2"/>
  <c r="D212" i="2"/>
  <c r="C212" i="2"/>
  <c r="A212" i="2"/>
  <c r="D211" i="2"/>
  <c r="C211" i="2"/>
  <c r="A211" i="2"/>
  <c r="D210" i="2"/>
  <c r="C210" i="2"/>
  <c r="A210" i="2"/>
  <c r="D209" i="2"/>
  <c r="C209" i="2"/>
  <c r="A209" i="2"/>
  <c r="D208" i="2"/>
  <c r="C208" i="2"/>
  <c r="A208" i="2"/>
  <c r="D207" i="2"/>
  <c r="C207" i="2"/>
  <c r="A207" i="2"/>
  <c r="D206" i="2"/>
  <c r="C206" i="2"/>
  <c r="A206" i="2"/>
  <c r="D205" i="2"/>
  <c r="C205" i="2"/>
  <c r="A205" i="2"/>
  <c r="D204" i="2"/>
  <c r="C204" i="2"/>
  <c r="A204" i="2"/>
  <c r="D203" i="2"/>
  <c r="C203" i="2"/>
  <c r="A203" i="2"/>
  <c r="D202" i="2"/>
  <c r="C202" i="2"/>
  <c r="A202" i="2"/>
  <c r="D201" i="2"/>
  <c r="C201" i="2"/>
  <c r="A201" i="2"/>
  <c r="D200" i="2"/>
  <c r="C200" i="2"/>
  <c r="A200" i="2"/>
  <c r="D199" i="2"/>
  <c r="C199" i="2"/>
  <c r="A199" i="2"/>
  <c r="D198" i="2"/>
  <c r="C198" i="2"/>
  <c r="A198" i="2"/>
  <c r="D197" i="2"/>
  <c r="C197" i="2"/>
  <c r="A197" i="2"/>
  <c r="D196" i="2"/>
  <c r="C196" i="2"/>
  <c r="A196" i="2"/>
  <c r="D195" i="2"/>
  <c r="C195" i="2"/>
  <c r="A195" i="2"/>
  <c r="D194" i="2"/>
  <c r="C194" i="2"/>
  <c r="A194" i="2"/>
  <c r="D193" i="2"/>
  <c r="C193" i="2"/>
  <c r="A193" i="2"/>
  <c r="D192" i="2"/>
  <c r="C192" i="2"/>
  <c r="A192" i="2"/>
  <c r="D191" i="2"/>
  <c r="C191" i="2"/>
  <c r="A191" i="2"/>
  <c r="D190" i="2"/>
  <c r="C190" i="2"/>
  <c r="A190" i="2"/>
  <c r="D189" i="2"/>
  <c r="C189" i="2"/>
  <c r="A189" i="2"/>
  <c r="D188" i="2"/>
  <c r="C188" i="2"/>
  <c r="A188" i="2"/>
  <c r="D187" i="2"/>
  <c r="C187" i="2"/>
  <c r="A187" i="2"/>
  <c r="D186" i="2"/>
  <c r="C186" i="2"/>
  <c r="A186" i="2"/>
  <c r="D185" i="2"/>
  <c r="C185" i="2"/>
  <c r="A185" i="2"/>
  <c r="D184" i="2"/>
  <c r="C184" i="2"/>
  <c r="A184" i="2"/>
  <c r="D183" i="2"/>
  <c r="C183" i="2"/>
  <c r="A183" i="2"/>
  <c r="D182" i="2"/>
  <c r="C182" i="2"/>
  <c r="A182" i="2"/>
  <c r="D181" i="2"/>
  <c r="C181" i="2"/>
  <c r="A181" i="2"/>
  <c r="D180" i="2"/>
  <c r="C180" i="2"/>
  <c r="A180" i="2"/>
  <c r="D179" i="2"/>
  <c r="C179" i="2"/>
  <c r="A179" i="2"/>
  <c r="D178" i="2"/>
  <c r="C178" i="2"/>
  <c r="A178" i="2"/>
  <c r="D177" i="2"/>
  <c r="C177" i="2"/>
  <c r="A177" i="2"/>
  <c r="D176" i="2"/>
  <c r="C176" i="2"/>
  <c r="A176" i="2"/>
  <c r="D175" i="2"/>
  <c r="C175" i="2"/>
  <c r="A175" i="2"/>
  <c r="D174" i="2"/>
  <c r="C174" i="2"/>
  <c r="A174" i="2"/>
  <c r="D173" i="2"/>
  <c r="C173" i="2"/>
  <c r="A173" i="2"/>
  <c r="D172" i="2"/>
  <c r="C172" i="2"/>
  <c r="A172" i="2"/>
  <c r="D171" i="2"/>
  <c r="C171" i="2"/>
  <c r="A171" i="2"/>
  <c r="D170" i="2"/>
  <c r="C170" i="2"/>
  <c r="A170" i="2"/>
  <c r="D169" i="2"/>
  <c r="C169" i="2"/>
  <c r="A169" i="2"/>
  <c r="D168" i="2"/>
  <c r="C168" i="2"/>
  <c r="A168" i="2"/>
  <c r="D167" i="2"/>
  <c r="C167" i="2"/>
  <c r="A167" i="2"/>
  <c r="D166" i="2"/>
  <c r="C166" i="2"/>
  <c r="A166" i="2"/>
  <c r="D165" i="2"/>
  <c r="C165" i="2"/>
  <c r="A165" i="2"/>
  <c r="D164" i="2"/>
  <c r="C164" i="2"/>
  <c r="A164" i="2"/>
  <c r="D163" i="2"/>
  <c r="C163" i="2"/>
  <c r="A163" i="2"/>
  <c r="D162" i="2"/>
  <c r="C162" i="2"/>
  <c r="A162" i="2"/>
  <c r="D161" i="2"/>
  <c r="C161" i="2"/>
  <c r="A161" i="2"/>
  <c r="D160" i="2"/>
  <c r="C160" i="2"/>
  <c r="A160" i="2"/>
  <c r="D159" i="2"/>
  <c r="C159" i="2"/>
  <c r="A159" i="2"/>
  <c r="D158" i="2"/>
  <c r="C158" i="2"/>
  <c r="A158" i="2"/>
  <c r="D157" i="2"/>
  <c r="C157" i="2"/>
  <c r="A157" i="2"/>
  <c r="D156" i="2"/>
  <c r="C156" i="2"/>
  <c r="A156" i="2"/>
  <c r="D155" i="2"/>
  <c r="C155" i="2"/>
  <c r="A155" i="2"/>
  <c r="D154" i="2"/>
  <c r="C154" i="2"/>
  <c r="A154" i="2"/>
  <c r="D153" i="2"/>
  <c r="C153" i="2"/>
  <c r="A153" i="2"/>
  <c r="D152" i="2"/>
  <c r="C152" i="2"/>
  <c r="A152" i="2"/>
  <c r="D151" i="2"/>
  <c r="C151" i="2"/>
  <c r="A151" i="2"/>
  <c r="D150" i="2"/>
  <c r="C150" i="2"/>
  <c r="A150" i="2"/>
  <c r="D149" i="2"/>
  <c r="C149" i="2"/>
  <c r="A149" i="2"/>
  <c r="D148" i="2"/>
  <c r="C148" i="2"/>
  <c r="A148" i="2"/>
  <c r="D147" i="2"/>
  <c r="C147" i="2"/>
  <c r="A147" i="2"/>
  <c r="D146" i="2"/>
  <c r="C146" i="2"/>
  <c r="A146" i="2"/>
  <c r="D145" i="2"/>
  <c r="C145" i="2"/>
  <c r="A145" i="2"/>
  <c r="D144" i="2"/>
  <c r="C144" i="2"/>
  <c r="A144" i="2"/>
  <c r="D143" i="2"/>
  <c r="C143" i="2"/>
  <c r="A143" i="2"/>
  <c r="D142" i="2"/>
  <c r="C142" i="2"/>
  <c r="A142" i="2"/>
  <c r="D141" i="2"/>
  <c r="C141" i="2"/>
  <c r="A141" i="2"/>
  <c r="D140" i="2"/>
  <c r="C140" i="2"/>
  <c r="A140" i="2"/>
  <c r="D139" i="2"/>
  <c r="C139" i="2"/>
  <c r="A139" i="2"/>
  <c r="D138" i="2"/>
  <c r="C138" i="2"/>
  <c r="A138" i="2"/>
  <c r="D137" i="2"/>
  <c r="C137" i="2"/>
  <c r="A137" i="2"/>
  <c r="D136" i="2"/>
  <c r="C136" i="2"/>
  <c r="A136" i="2"/>
  <c r="D135" i="2"/>
  <c r="C135" i="2"/>
  <c r="A135" i="2"/>
  <c r="D134" i="2"/>
  <c r="C134" i="2"/>
  <c r="A134" i="2"/>
  <c r="D133" i="2"/>
  <c r="C133" i="2"/>
  <c r="A133" i="2"/>
  <c r="D132" i="2"/>
  <c r="C132"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C2" i="2"/>
  <c r="L3" i="4"/>
  <c r="K3" i="4"/>
  <c r="J3" i="4"/>
  <c r="I3" i="4"/>
  <c r="H3" i="4"/>
  <c r="G3" i="4"/>
  <c r="F3" i="4"/>
  <c r="E3" i="4"/>
  <c r="D3" i="4"/>
  <c r="C3" i="4"/>
  <c r="B3" i="4"/>
</calcChain>
</file>

<file path=xl/comments1.xml><?xml version="1.0" encoding="utf-8"?>
<comments xmlns="http://schemas.openxmlformats.org/spreadsheetml/2006/main">
  <authors>
    <author>Carl Fitz</author>
  </authors>
  <commentList>
    <comment ref="E1" authorId="0">
      <text>
        <r>
          <rPr>
            <b/>
            <sz val="9"/>
            <color indexed="81"/>
            <rFont val="Arial"/>
            <family val="2"/>
          </rPr>
          <t>Carl Fitz:</t>
        </r>
        <r>
          <rPr>
            <sz val="9"/>
            <color indexed="81"/>
            <rFont val="Arial"/>
            <family val="2"/>
          </rPr>
          <t xml:space="preserve">
Paste 1st header line of text file here. The next line of file is blank, then paste the data starting on 3r'd line (starting "MaarshArea" below (necessary due to Excel merged-cells in row below)</t>
        </r>
      </text>
    </comment>
  </commentList>
</comments>
</file>

<file path=xl/sharedStrings.xml><?xml version="1.0" encoding="utf-8"?>
<sst xmlns="http://schemas.openxmlformats.org/spreadsheetml/2006/main" count="501" uniqueCount="135">
  <si>
    <t>MarshArea</t>
  </si>
  <si>
    <t>RunName</t>
  </si>
  <si>
    <t>VariableName</t>
  </si>
  <si>
    <t>ha</t>
  </si>
  <si>
    <t>DiffMarshArea</t>
  </si>
  <si>
    <t>LandscapeArea</t>
  </si>
  <si>
    <t>AreaUnits</t>
  </si>
  <si>
    <t>PrintDate</t>
  </si>
  <si>
    <t>FileName</t>
  </si>
  <si>
    <t>SummaryType.VariableName</t>
  </si>
  <si>
    <t>ContourUnits</t>
  </si>
  <si>
    <t xml:space="preserve"> &gt;= ContourThreshLow</t>
  </si>
  <si>
    <t xml:space="preserve"> &gt;= ContourThreshHi</t>
  </si>
  <si>
    <t xml:space="preserve"> &lt;= -ContourDiffNeg</t>
  </si>
  <si>
    <t xml:space="preserve"> &gt;= ContourDiffPos</t>
  </si>
  <si>
    <t>ProjDomain</t>
  </si>
  <si>
    <t>Excel command - Data:Sort, by "RunName" primary, then by "SummaryType.VariableName" secondary, all in ascending order.</t>
  </si>
  <si>
    <t>For each Base and Alternative,</t>
  </si>
  <si>
    <t>shows area of marsh that exceeds</t>
  </si>
  <si>
    <t>criterea values.</t>
  </si>
  <si>
    <t>and area of marsh that has a higher</t>
  </si>
  <si>
    <t>shows area of marsh that has a lower</t>
  </si>
  <si>
    <t xml:space="preserve">Note that the areas summed here do not </t>
  </si>
  <si>
    <t xml:space="preserve">necessariy reflect direct spatial differences </t>
  </si>
  <si>
    <t xml:space="preserve">among simulations, whereas the below </t>
  </si>
  <si>
    <t xml:space="preserve">summaries of difference maps reflect direct </t>
  </si>
  <si>
    <t xml:space="preserve">cell-cell comparisons between each </t>
  </si>
  <si>
    <t>ASR Regional domain: Area of landscape domain that equaled/exceeded defined thresholds (contoured in map), and differences among simulations at specified difference-values (contoured in map).  Results from all existing Project Bases and Alternatives.  ELMv2.8.6</t>
  </si>
  <si>
    <t>g/m2/yr</t>
  </si>
  <si>
    <t xml:space="preserve">ASR_BASE.MeanPOS.SO4_settlAvg20000315_g_m2_yr </t>
  </si>
  <si>
    <t xml:space="preserve">ASR_ALT2C.MeanPOS.SO4_settlAvg20000315_g_m2_yr </t>
  </si>
  <si>
    <t xml:space="preserve">ASR_ALT2C-ASR_BASE.MeanPOS.SO4_settlAvg20000315_g_m2_yr </t>
  </si>
  <si>
    <t>mg/L</t>
  </si>
  <si>
    <t xml:space="preserve">ASR_BASE.MeanPOS.SO4SfAvg20000315 </t>
  </si>
  <si>
    <t xml:space="preserve">ASR_ALT2C.MeanPOS.SO4SfAvg20000315 </t>
  </si>
  <si>
    <t xml:space="preserve">ASR_ALT2C-ASR_BASE.MeanPOS.SO4SfAvg20000315 </t>
  </si>
  <si>
    <t xml:space="preserve">ASR_ALT2V.MeanPOS.SO4_settlAvg20000315_g_m2_yr </t>
  </si>
  <si>
    <t xml:space="preserve">ASR_ALT2V-ASR_BASE.MeanPOS.SO4_settlAvg20000315_g_m2_yr </t>
  </si>
  <si>
    <t xml:space="preserve">ASR_ALT2V.MeanPOS.SO4SfAvg20000315 </t>
  </si>
  <si>
    <t xml:space="preserve">ASR_ALT2V-ASR_BASE.MeanPOS.SO4SfAvg20000315 </t>
  </si>
  <si>
    <t xml:space="preserve">ASR_ALT4V.MeanPOS.SO4_settlAvg20000315_g_m2_yr </t>
  </si>
  <si>
    <t xml:space="preserve">ASR_ALT4V-ASR_BASE.MeanPOS.SO4_settlAvg20000315_g_m2_yr </t>
  </si>
  <si>
    <t xml:space="preserve">ASR_ALT4V.MeanPOS.SO4SfAvg20000315 </t>
  </si>
  <si>
    <t xml:space="preserve">ASR_ALT4V-ASR_BASE.MeanPOS.SO4SfAvg20000315 </t>
  </si>
  <si>
    <t xml:space="preserve">2050B2.MeanPOS.SO4_settlAvg20000315_g_m2_yr </t>
  </si>
  <si>
    <t xml:space="preserve">ASR_BASE-2050B2.MeanPOS.SO4_settlAvg20000315_g_m2_yr </t>
  </si>
  <si>
    <t xml:space="preserve">2050B2.MeanPOS.SO4SfAvg20000315 </t>
  </si>
  <si>
    <t xml:space="preserve">ASR_BASE-2050B2.MeanPOS.SO4SfAvg20000315 </t>
  </si>
  <si>
    <t>Data linked to original data sheet.  Then, in this sheet:</t>
  </si>
  <si>
    <t>Proj</t>
  </si>
  <si>
    <t>two selected concentration</t>
  </si>
  <si>
    <r>
      <t>Simulated surface water SO4 concentration</t>
    </r>
    <r>
      <rPr>
        <sz val="10"/>
        <color indexed="8"/>
        <rFont val="Arial"/>
        <family val="2"/>
      </rPr>
      <t xml:space="preserve"> in the regional domain (total area = 1,039,400 ha).</t>
    </r>
  </si>
  <si>
    <t xml:space="preserve">Period of Simulation (POS) mean. </t>
  </si>
  <si>
    <t>Alternative and the ASR_BASE.</t>
  </si>
  <si>
    <t>For each Alternative relative to ASR_BASE,</t>
  </si>
  <si>
    <t>(negative difference) conc. relative to ASR_BASE,</t>
  </si>
  <si>
    <t>(positive difference) conc. relative to ASR_BASE.</t>
  </si>
  <si>
    <t>Note that the difference criteria are different</t>
  </si>
  <si>
    <t>from the above threshold criteria.</t>
  </si>
  <si>
    <r>
      <t xml:space="preserve">Simulated SO4 reduction </t>
    </r>
    <r>
      <rPr>
        <sz val="10"/>
        <color rgb="FF000000"/>
        <rFont val="Arial"/>
        <family val="2"/>
      </rPr>
      <t>(loss from water column) rate</t>
    </r>
    <r>
      <rPr>
        <sz val="10"/>
        <color indexed="8"/>
        <rFont val="Arial"/>
        <family val="2"/>
      </rPr>
      <t xml:space="preserve"> in the regional domain (total area = 1,039,400 ha).</t>
    </r>
  </si>
  <si>
    <t>two selected reduction rate</t>
  </si>
  <si>
    <t>(negative difference) rate relative to ASR_BASE,</t>
  </si>
  <si>
    <t>(positive difference) rate relative to ASR_BASE.</t>
  </si>
  <si>
    <r>
      <t xml:space="preserve">For the </t>
    </r>
    <r>
      <rPr>
        <b/>
        <sz val="10"/>
        <color theme="1"/>
        <rFont val="Arial"/>
      </rPr>
      <t>two Bases</t>
    </r>
    <r>
      <rPr>
        <sz val="10"/>
        <color theme="1"/>
        <rFont val="Arial"/>
        <family val="2"/>
      </rPr>
      <t xml:space="preserve"> only,</t>
    </r>
  </si>
  <si>
    <t xml:space="preserve">cell-cell comparisons between the </t>
  </si>
  <si>
    <t>2050B2 (w/o CERP) and the ASR_BASE (CERP).</t>
  </si>
  <si>
    <t>For future base (2050B2) relative to the CERP base</t>
  </si>
  <si>
    <t>(ASR_BASE), shows area of marsh that has lower</t>
  </si>
  <si>
    <t>(negative difference) conc. relative to 2050B2,</t>
  </si>
  <si>
    <t>(positive difference) conc. relative to 2050B2.</t>
  </si>
  <si>
    <t>These difference criteria are used as another</t>
  </si>
  <si>
    <t>relative-comparison metric.</t>
  </si>
  <si>
    <t>Summary: CERP ASR Project, Everglades landscape sulfate responses.</t>
  </si>
  <si>
    <t>The following pages summarize the marsh-area data found in each of the multiple ELM Performance Measure map graphics.  Those map graphics quantitatively compare each ASR Project Alternative (ALT2C, ALT2V, ALT4V) to the Base run relevant to this project (ASR_BASE - i.e., the CERP0 flows without additional ASR).  In addition, the first bar graph page compares the CERP ASR_BASE to the future-without-CERP base (2050B2).</t>
  </si>
  <si>
    <t xml:space="preserve">ASR_BASE.MeanRaw.SO4SfAvg19740531 </t>
  </si>
  <si>
    <t xml:space="preserve">ASR_ALT2C.MeanRaw.SO4SfAvg19740531 </t>
  </si>
  <si>
    <t xml:space="preserve">ASR_ALT2C-ASR_BASE.MeanRaw.SO4SfAvg19740531 </t>
  </si>
  <si>
    <t xml:space="preserve">ASR_BASE.MeanRaw.SO4SfAvg19741028 </t>
  </si>
  <si>
    <t xml:space="preserve">ASR_ALT2C.MeanRaw.SO4SfAvg19741028 </t>
  </si>
  <si>
    <t xml:space="preserve">ASR_ALT2C-ASR_BASE.MeanRaw.SO4SfAvg19741028 </t>
  </si>
  <si>
    <t xml:space="preserve">ASR_BASE.MeanRaw.SO4SfAvg19811021 </t>
  </si>
  <si>
    <t xml:space="preserve">ASR_ALT2C.MeanRaw.SO4SfAvg19811021 </t>
  </si>
  <si>
    <t xml:space="preserve">ASR_ALT2C-ASR_BASE.MeanRaw.SO4SfAvg19811021 </t>
  </si>
  <si>
    <t xml:space="preserve">ASR_BASE.MeanRaw.SO4SfAvg19820519 </t>
  </si>
  <si>
    <t xml:space="preserve">ASR_ALT2C.MeanRaw.SO4SfAvg19820519 </t>
  </si>
  <si>
    <t xml:space="preserve">ASR_ALT2C-ASR_BASE.MeanRaw.SO4SfAvg19820519 </t>
  </si>
  <si>
    <t xml:space="preserve">ASR_BASE.MeanRaw.SO4SfAvg19891108 </t>
  </si>
  <si>
    <t xml:space="preserve">ASR_ALT2C.MeanRaw.SO4SfAvg19891108 </t>
  </si>
  <si>
    <t xml:space="preserve">ASR_ALT2C-ASR_BASE.MeanRaw.SO4SfAvg19891108 </t>
  </si>
  <si>
    <t xml:space="preserve">ASR_BASE.MeanRaw.SO4SfAvg19900606 </t>
  </si>
  <si>
    <t xml:space="preserve">ASR_ALT2C.MeanRaw.SO4SfAvg19900606 </t>
  </si>
  <si>
    <t xml:space="preserve">ASR_ALT2C-ASR_BASE.MeanRaw.SO4SfAvg19900606 </t>
  </si>
  <si>
    <t xml:space="preserve">ASR_ALT2V.MeanRaw.SO4SfAvg19740531 </t>
  </si>
  <si>
    <t xml:space="preserve">ASR_ALT2V-ASR_BASE.MeanRaw.SO4SfAvg19740531 </t>
  </si>
  <si>
    <t xml:space="preserve">ASR_ALT2V.MeanRaw.SO4SfAvg19741028 </t>
  </si>
  <si>
    <t xml:space="preserve">ASR_ALT2V-ASR_BASE.MeanRaw.SO4SfAvg19741028 </t>
  </si>
  <si>
    <t xml:space="preserve">ASR_ALT2V.MeanRaw.SO4SfAvg19811021 </t>
  </si>
  <si>
    <t xml:space="preserve">ASR_ALT2V-ASR_BASE.MeanRaw.SO4SfAvg19811021 </t>
  </si>
  <si>
    <t xml:space="preserve">ASR_ALT2V.MeanRaw.SO4SfAvg19820519 </t>
  </si>
  <si>
    <t xml:space="preserve">ASR_ALT2V-ASR_BASE.MeanRaw.SO4SfAvg19820519 </t>
  </si>
  <si>
    <t xml:space="preserve">ASR_ALT2V.MeanRaw.SO4SfAvg19891108 </t>
  </si>
  <si>
    <t xml:space="preserve">ASR_ALT2V-ASR_BASE.MeanRaw.SO4SfAvg19891108 </t>
  </si>
  <si>
    <t xml:space="preserve">ASR_ALT2V.MeanRaw.SO4SfAvg19900606 </t>
  </si>
  <si>
    <t xml:space="preserve">ASR_ALT2V-ASR_BASE.MeanRaw.SO4SfAvg19900606 </t>
  </si>
  <si>
    <t xml:space="preserve">ASR_ALT4V.MeanRaw.SO4SfAvg19740531 </t>
  </si>
  <si>
    <t xml:space="preserve">ASR_ALT4V-ASR_BASE.MeanRaw.SO4SfAvg19740531 </t>
  </si>
  <si>
    <t xml:space="preserve">ASR_ALT4V.MeanRaw.SO4SfAvg19741028 </t>
  </si>
  <si>
    <t xml:space="preserve">ASR_ALT4V-ASR_BASE.MeanRaw.SO4SfAvg19741028 </t>
  </si>
  <si>
    <t xml:space="preserve">ASR_ALT4V.MeanRaw.SO4SfAvg19811021 </t>
  </si>
  <si>
    <t xml:space="preserve">ASR_ALT4V-ASR_BASE.MeanRaw.SO4SfAvg19811021 </t>
  </si>
  <si>
    <t xml:space="preserve">ASR_ALT4V.MeanRaw.SO4SfAvg19820519 </t>
  </si>
  <si>
    <t xml:space="preserve">ASR_ALT4V-ASR_BASE.MeanRaw.SO4SfAvg19820519 </t>
  </si>
  <si>
    <t xml:space="preserve">ASR_ALT4V.MeanRaw.SO4SfAvg19891108 </t>
  </si>
  <si>
    <t xml:space="preserve">ASR_ALT4V-ASR_BASE.MeanRaw.SO4SfAvg19891108 </t>
  </si>
  <si>
    <t xml:space="preserve">ASR_ALT4V.MeanRaw.SO4SfAvg19900606 </t>
  </si>
  <si>
    <t xml:space="preserve">ASR_ALT4V-ASR_BASE.MeanRaw.SO4SfAvg19900606 </t>
  </si>
  <si>
    <t xml:space="preserve">2050B2.MeanRaw.SO4SfAvg19740531 </t>
  </si>
  <si>
    <t xml:space="preserve">ASR_BASE-2050B2.MeanRaw.SO4SfAvg19740531 </t>
  </si>
  <si>
    <t xml:space="preserve">2050B2.MeanRaw.SO4SfAvg19741028 </t>
  </si>
  <si>
    <t xml:space="preserve">ASR_BASE-2050B2.MeanRaw.SO4SfAvg19741028 </t>
  </si>
  <si>
    <t xml:space="preserve">2050B2.MeanRaw.SO4SfAvg19811021 </t>
  </si>
  <si>
    <t xml:space="preserve">ASR_BASE-2050B2.MeanRaw.SO4SfAvg19811021 </t>
  </si>
  <si>
    <t xml:space="preserve">2050B2.MeanRaw.SO4SfAvg19820519 </t>
  </si>
  <si>
    <t xml:space="preserve">ASR_BASE-2050B2.MeanRaw.SO4SfAvg19820519 </t>
  </si>
  <si>
    <t xml:space="preserve">2050B2.MeanRaw.SO4SfAvg19891108 </t>
  </si>
  <si>
    <t xml:space="preserve">ASR_BASE-2050B2.MeanRaw.SO4SfAvg19891108 </t>
  </si>
  <si>
    <t xml:space="preserve">2050B2.MeanRaw.SO4SfAvg19900606 </t>
  </si>
  <si>
    <t xml:space="preserve">ASR_BASE-2050B2.MeanRaw.SO4SfAvg19900606 </t>
  </si>
  <si>
    <r>
      <t xml:space="preserve">Mean concentration for ending month of ASR stress: </t>
    </r>
    <r>
      <rPr>
        <b/>
        <sz val="10"/>
        <color indexed="8"/>
        <rFont val="Arial"/>
        <family val="2"/>
      </rPr>
      <t>dry season, above average Lake discharges (May 1974)</t>
    </r>
    <r>
      <rPr>
        <sz val="10"/>
        <color indexed="8"/>
        <rFont val="Arial"/>
        <family val="2"/>
      </rPr>
      <t xml:space="preserve">. </t>
    </r>
  </si>
  <si>
    <r>
      <t xml:space="preserve">Mean concentration for ending month of ASR stress: </t>
    </r>
    <r>
      <rPr>
        <b/>
        <sz val="10"/>
        <color indexed="8"/>
        <rFont val="Arial"/>
        <family val="2"/>
      </rPr>
      <t>wet season, above average Lake discharges (Oct 1974)</t>
    </r>
    <r>
      <rPr>
        <sz val="10"/>
        <color indexed="8"/>
        <rFont val="Arial"/>
        <family val="2"/>
      </rPr>
      <t xml:space="preserve">. </t>
    </r>
  </si>
  <si>
    <r>
      <t xml:space="preserve">Mean concentration for ending month of ASR stress: </t>
    </r>
    <r>
      <rPr>
        <b/>
        <sz val="10"/>
        <color indexed="8"/>
        <rFont val="Arial"/>
        <family val="2"/>
      </rPr>
      <t>wet season, below average Lake discharges (Oct 1981)</t>
    </r>
    <r>
      <rPr>
        <sz val="10"/>
        <color indexed="8"/>
        <rFont val="Arial"/>
        <family val="2"/>
      </rPr>
      <t xml:space="preserve">. </t>
    </r>
  </si>
  <si>
    <r>
      <t xml:space="preserve">Mean concentration for ending month of ASR stress: </t>
    </r>
    <r>
      <rPr>
        <b/>
        <sz val="10"/>
        <color rgb="FF000000"/>
        <rFont val="Arial"/>
        <family val="2"/>
      </rPr>
      <t>dry</t>
    </r>
    <r>
      <rPr>
        <b/>
        <sz val="10"/>
        <color indexed="8"/>
        <rFont val="Arial"/>
        <family val="2"/>
      </rPr>
      <t xml:space="preserve"> season, below average Lake discharges (May 1982)</t>
    </r>
    <r>
      <rPr>
        <sz val="10"/>
        <color indexed="8"/>
        <rFont val="Arial"/>
        <family val="2"/>
      </rPr>
      <t xml:space="preserve">. </t>
    </r>
  </si>
  <si>
    <r>
      <t xml:space="preserve">Mean concentration for ending month of ASR stress: </t>
    </r>
    <r>
      <rPr>
        <b/>
        <sz val="10"/>
        <color rgb="FF000000"/>
        <rFont val="Arial"/>
        <family val="2"/>
      </rPr>
      <t>wet</t>
    </r>
    <r>
      <rPr>
        <b/>
        <sz val="10"/>
        <color indexed="8"/>
        <rFont val="Arial"/>
        <family val="2"/>
      </rPr>
      <t xml:space="preserve"> season, average Lake discharges (Oct 1989)</t>
    </r>
    <r>
      <rPr>
        <sz val="10"/>
        <color indexed="8"/>
        <rFont val="Arial"/>
        <family val="2"/>
      </rPr>
      <t xml:space="preserve">. </t>
    </r>
  </si>
  <si>
    <r>
      <t xml:space="preserve">Mean concentration for ending month of ASR stress: </t>
    </r>
    <r>
      <rPr>
        <b/>
        <sz val="10"/>
        <color rgb="FF000000"/>
        <rFont val="Arial"/>
        <family val="2"/>
      </rPr>
      <t>dry</t>
    </r>
    <r>
      <rPr>
        <b/>
        <sz val="10"/>
        <color indexed="8"/>
        <rFont val="Arial"/>
        <family val="2"/>
      </rPr>
      <t xml:space="preserve"> season, average Lake discharges (May 1990)</t>
    </r>
    <r>
      <rPr>
        <sz val="10"/>
        <color indexed="8"/>
        <rFont val="Arial"/>
        <family val="2"/>
      </rPr>
      <t xml:space="preserve">. </t>
    </r>
  </si>
  <si>
    <t>Please refer to other documents on the ELM ASR project web page (http://ecolandmod.ifas.ufl.edu/projects/ELMreg500mASR) for full documentation of these simulations.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</si>
</sst>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14" x14ac:knownFonts="1">
    <font>
      <sz val="10"/>
      <color theme="1"/>
      <name val="Arial"/>
      <family val="2"/>
    </font>
    <font>
      <sz val="9"/>
      <color indexed="81"/>
      <name val="Arial"/>
      <family val="2"/>
    </font>
    <font>
      <b/>
      <sz val="9"/>
      <color indexed="81"/>
      <name val="Arial"/>
      <family val="2"/>
    </font>
    <font>
      <sz val="8"/>
      <name val="Arial"/>
      <family val="2"/>
    </font>
    <font>
      <b/>
      <sz val="10"/>
      <color indexed="8"/>
      <name val="Arial"/>
      <family val="2"/>
    </font>
    <font>
      <sz val="10"/>
      <color indexed="8"/>
      <name val="Arial"/>
      <family val="2"/>
    </font>
    <font>
      <sz val="10"/>
      <color rgb="FFFF0000"/>
      <name val="Arial"/>
      <family val="2"/>
    </font>
    <font>
      <i/>
      <sz val="10"/>
      <color theme="1"/>
      <name val="Arial"/>
    </font>
    <font>
      <b/>
      <sz val="10"/>
      <color rgb="FF000000"/>
      <name val="Arial"/>
      <family val="2"/>
    </font>
    <font>
      <sz val="10"/>
      <color rgb="FF000000"/>
      <name val="Arial"/>
      <family val="2"/>
    </font>
    <font>
      <u/>
      <sz val="10"/>
      <color theme="10"/>
      <name val="Arial"/>
      <family val="2"/>
    </font>
    <font>
      <u/>
      <sz val="10"/>
      <color theme="11"/>
      <name val="Arial"/>
      <family val="2"/>
    </font>
    <font>
      <b/>
      <sz val="10"/>
      <color theme="1"/>
      <name val="Arial"/>
    </font>
    <font>
      <b/>
      <sz val="11"/>
      <color theme="1"/>
      <name val="Arial"/>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medium">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top/>
      <bottom/>
      <diagonal/>
    </border>
    <border>
      <left/>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s>
  <cellStyleXfs count="53">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42">
    <xf numFmtId="0" fontId="0" fillId="0" borderId="0" xfId="0"/>
    <xf numFmtId="0" fontId="0" fillId="0" borderId="0" xfId="0" applyAlignment="1">
      <alignment horizontal="right"/>
    </xf>
    <xf numFmtId="0" fontId="0" fillId="0" borderId="0" xfId="0" applyAlignment="1">
      <alignment horizontal="left"/>
    </xf>
    <xf numFmtId="0" fontId="0" fillId="0" borderId="1" xfId="0" applyBorder="1"/>
    <xf numFmtId="0" fontId="0" fillId="2" borderId="0" xfId="0" applyFill="1"/>
    <xf numFmtId="0" fontId="0" fillId="0" borderId="0" xfId="0" applyAlignment="1">
      <alignment horizontal="center"/>
    </xf>
    <xf numFmtId="0" fontId="0" fillId="0" borderId="0" xfId="0" applyBorder="1"/>
    <xf numFmtId="0" fontId="0" fillId="0" borderId="0" xfId="0" applyBorder="1" applyAlignment="1">
      <alignment horizontal="left"/>
    </xf>
    <xf numFmtId="0" fontId="0" fillId="0" borderId="2" xfId="0" applyBorder="1" applyAlignment="1">
      <alignment horizontal="left"/>
    </xf>
    <xf numFmtId="3" fontId="0" fillId="0" borderId="3" xfId="0" applyNumberFormat="1" applyBorder="1"/>
    <xf numFmtId="0" fontId="0" fillId="0" borderId="3" xfId="0" applyBorder="1" applyAlignment="1">
      <alignment horizontal="center"/>
    </xf>
    <xf numFmtId="0" fontId="0" fillId="0" borderId="3" xfId="0" applyBorder="1" applyAlignment="1">
      <alignment horizontal="left"/>
    </xf>
    <xf numFmtId="0" fontId="0" fillId="0" borderId="3" xfId="0" applyBorder="1"/>
    <xf numFmtId="164" fontId="0" fillId="0" borderId="3" xfId="0" applyNumberFormat="1" applyBorder="1" applyAlignment="1">
      <alignment horizontal="left"/>
    </xf>
    <xf numFmtId="0" fontId="0" fillId="0" borderId="4" xfId="0" applyBorder="1" applyAlignment="1">
      <alignment horizontal="left"/>
    </xf>
    <xf numFmtId="0" fontId="6" fillId="0" borderId="0" xfId="0" applyFont="1" applyAlignment="1">
      <alignment horizontal="right"/>
    </xf>
    <xf numFmtId="0" fontId="0" fillId="0" borderId="4" xfId="0" applyBorder="1" applyAlignment="1">
      <alignment horizontal="right"/>
    </xf>
    <xf numFmtId="0" fontId="0" fillId="0" borderId="4" xfId="0" applyBorder="1" applyAlignment="1">
      <alignment horizontal="center"/>
    </xf>
    <xf numFmtId="3" fontId="0" fillId="0" borderId="5" xfId="0" applyNumberFormat="1" applyBorder="1"/>
    <xf numFmtId="0" fontId="0" fillId="0" borderId="5" xfId="0" applyBorder="1" applyAlignment="1">
      <alignment horizontal="center"/>
    </xf>
    <xf numFmtId="0" fontId="0" fillId="0" borderId="5" xfId="0" applyBorder="1" applyAlignment="1">
      <alignment horizontal="left"/>
    </xf>
    <xf numFmtId="164" fontId="0" fillId="0" borderId="5" xfId="0" applyNumberFormat="1" applyBorder="1" applyAlignment="1">
      <alignment horizontal="left"/>
    </xf>
    <xf numFmtId="0" fontId="0" fillId="0" borderId="6" xfId="0" applyBorder="1"/>
    <xf numFmtId="0" fontId="0" fillId="0" borderId="0" xfId="0" applyAlignment="1">
      <alignment shrinkToFit="1"/>
    </xf>
    <xf numFmtId="0" fontId="0" fillId="0" borderId="7" xfId="0" applyBorder="1" applyAlignment="1">
      <alignment shrinkToFit="1"/>
    </xf>
    <xf numFmtId="0" fontId="7" fillId="0" borderId="0" xfId="0" applyFont="1" applyFill="1"/>
    <xf numFmtId="0" fontId="7" fillId="0" borderId="0" xfId="0" applyFont="1"/>
    <xf numFmtId="0" fontId="0" fillId="0" borderId="0" xfId="0" applyFont="1"/>
    <xf numFmtId="0" fontId="8" fillId="0" borderId="0" xfId="0" applyFont="1"/>
    <xf numFmtId="0" fontId="9" fillId="0" borderId="0" xfId="0" applyFont="1"/>
    <xf numFmtId="164" fontId="0" fillId="0" borderId="0" xfId="0" applyNumberFormat="1" applyAlignment="1">
      <alignment horizontal="left"/>
    </xf>
    <xf numFmtId="0" fontId="0" fillId="0" borderId="1" xfId="0" applyBorder="1" applyAlignment="1">
      <alignment horizontal="right"/>
    </xf>
    <xf numFmtId="0" fontId="0" fillId="0" borderId="11" xfId="0" applyBorder="1" applyAlignment="1">
      <alignment horizontal="left"/>
    </xf>
    <xf numFmtId="0" fontId="0" fillId="0" borderId="11" xfId="0" applyBorder="1"/>
    <xf numFmtId="0" fontId="0" fillId="0" borderId="11" xfId="0" applyBorder="1" applyAlignment="1">
      <alignment horizontal="center"/>
    </xf>
    <xf numFmtId="164" fontId="0" fillId="0" borderId="11" xfId="0" applyNumberFormat="1" applyBorder="1" applyAlignment="1">
      <alignment horizontal="left"/>
    </xf>
    <xf numFmtId="0" fontId="0" fillId="0" borderId="12" xfId="0" applyBorder="1"/>
    <xf numFmtId="0" fontId="0" fillId="0" borderId="0" xfId="0" applyAlignment="1">
      <alignment wrapText="1"/>
    </xf>
    <xf numFmtId="0" fontId="13" fillId="0" borderId="0" xfId="0" applyFont="1"/>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cellXfs>
  <cellStyles count="5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DataSort!$B$105</c:f>
              <c:strCache>
                <c:ptCount val="1"/>
                <c:pt idx="0">
                  <c:v>2050B2</c:v>
                </c:pt>
              </c:strCache>
            </c:strRef>
          </c:tx>
          <c:spPr>
            <a:pattFill prst="pct20">
              <a:fgClr>
                <a:prstClr val="black"/>
              </a:fgClr>
              <a:bgClr>
                <a:prstClr val="white"/>
              </a:bgClr>
            </a:pattFill>
            <a:ln>
              <a:solidFill>
                <a:schemeClr val="tx1"/>
              </a:solidFill>
            </a:ln>
          </c:spPr>
          <c:invertIfNegative val="0"/>
          <c:cat>
            <c:numRef>
              <c:f>(DataSort!$E$8,DataSort!$G$8)</c:f>
              <c:numCache>
                <c:formatCode>General</c:formatCode>
                <c:ptCount val="2"/>
                <c:pt idx="0">
                  <c:v>2.0</c:v>
                </c:pt>
                <c:pt idx="1">
                  <c:v>10.0</c:v>
                </c:pt>
              </c:numCache>
            </c:numRef>
          </c:cat>
          <c:val>
            <c:numRef>
              <c:f>(DataSort!$D$105,DataSort!$F$105)</c:f>
              <c:numCache>
                <c:formatCode>General</c:formatCode>
                <c:ptCount val="2"/>
                <c:pt idx="0">
                  <c:v>486325.0</c:v>
                </c:pt>
                <c:pt idx="1">
                  <c:v>165775.0</c:v>
                </c:pt>
              </c:numCache>
            </c:numRef>
          </c:val>
        </c:ser>
        <c:ser>
          <c:idx val="0"/>
          <c:order val="1"/>
          <c:tx>
            <c:strRef>
              <c:f>DataSort!$B$8</c:f>
              <c:strCache>
                <c:ptCount val="1"/>
                <c:pt idx="0">
                  <c:v>ASR_BASE</c:v>
                </c:pt>
              </c:strCache>
            </c:strRef>
          </c:tx>
          <c:spPr>
            <a:solidFill>
              <a:schemeClr val="tx1"/>
            </a:solidFill>
            <a:ln>
              <a:solidFill>
                <a:schemeClr val="tx1"/>
              </a:solidFill>
            </a:ln>
          </c:spPr>
          <c:invertIfNegative val="0"/>
          <c:cat>
            <c:numRef>
              <c:f>(DataSort!$E$8,DataSort!$G$8)</c:f>
              <c:numCache>
                <c:formatCode>General</c:formatCode>
                <c:ptCount val="2"/>
                <c:pt idx="0">
                  <c:v>2.0</c:v>
                </c:pt>
                <c:pt idx="1">
                  <c:v>10.0</c:v>
                </c:pt>
              </c:numCache>
            </c:numRef>
          </c:cat>
          <c:val>
            <c:numRef>
              <c:f>(DataSort!$D$8,DataSort!$F$8)</c:f>
              <c:numCache>
                <c:formatCode>General</c:formatCode>
                <c:ptCount val="2"/>
                <c:pt idx="0">
                  <c:v>468250.0</c:v>
                </c:pt>
                <c:pt idx="1">
                  <c:v>153050.0</c:v>
                </c:pt>
              </c:numCache>
            </c:numRef>
          </c:val>
        </c:ser>
        <c:dLbls>
          <c:showLegendKey val="0"/>
          <c:showVal val="0"/>
          <c:showCatName val="0"/>
          <c:showSerName val="0"/>
          <c:showPercent val="0"/>
          <c:showBubbleSize val="0"/>
        </c:dLbls>
        <c:gapWidth val="150"/>
        <c:axId val="480637416"/>
        <c:axId val="480755224"/>
      </c:barChart>
      <c:catAx>
        <c:axId val="480637416"/>
        <c:scaling>
          <c:orientation val="minMax"/>
        </c:scaling>
        <c:delete val="0"/>
        <c:axPos val="b"/>
        <c:title>
          <c:tx>
            <c:rich>
              <a:bodyPr/>
              <a:lstStyle/>
              <a:p>
                <a:pPr>
                  <a:defRPr/>
                </a:pPr>
                <a:r>
                  <a:rPr lang="en-US"/>
                  <a:t>Mean</a:t>
                </a:r>
                <a:r>
                  <a:rPr lang="en-US" baseline="0"/>
                  <a:t> Period-of-Simulation SO4 conc (mg/L)</a:t>
                </a:r>
                <a:endParaRPr lang="en-US"/>
              </a:p>
            </c:rich>
          </c:tx>
          <c:layout/>
          <c:overlay val="0"/>
        </c:title>
        <c:numFmt formatCode="General" sourceLinked="1"/>
        <c:majorTickMark val="out"/>
        <c:minorTickMark val="none"/>
        <c:tickLblPos val="nextTo"/>
        <c:crossAx val="480755224"/>
        <c:crosses val="autoZero"/>
        <c:auto val="1"/>
        <c:lblAlgn val="ctr"/>
        <c:lblOffset val="100"/>
        <c:noMultiLvlLbl val="0"/>
      </c:catAx>
      <c:valAx>
        <c:axId val="480755224"/>
        <c:scaling>
          <c:orientation val="minMax"/>
          <c:max val="600000.0"/>
        </c:scaling>
        <c:delete val="0"/>
        <c:axPos val="l"/>
        <c:majorGridlines/>
        <c:title>
          <c:tx>
            <c:rich>
              <a:bodyPr rot="-5400000" vert="horz"/>
              <a:lstStyle/>
              <a:p>
                <a:pPr>
                  <a:defRPr/>
                </a:pPr>
                <a:r>
                  <a:rPr lang="en-US"/>
                  <a:t>Area (ha) of marsh exceeding conc.</a:t>
                </a:r>
              </a:p>
            </c:rich>
          </c:tx>
          <c:layout/>
          <c:overlay val="0"/>
        </c:title>
        <c:numFmt formatCode="#,##0" sourceLinked="0"/>
        <c:majorTickMark val="out"/>
        <c:minorTickMark val="none"/>
        <c:tickLblPos val="nextTo"/>
        <c:crossAx val="480637416"/>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  Better             Worse</a:t>
            </a:r>
          </a:p>
        </c:rich>
      </c:tx>
      <c:layout>
        <c:manualLayout>
          <c:xMode val="edge"/>
          <c:yMode val="edge"/>
          <c:x val="0.216568897637795"/>
          <c:y val="0.0277777777777778"/>
        </c:manualLayout>
      </c:layout>
      <c:overlay val="1"/>
    </c:title>
    <c:autoTitleDeleted val="0"/>
    <c:plotArea>
      <c:layout/>
      <c:barChart>
        <c:barDir val="col"/>
        <c:grouping val="clustered"/>
        <c:varyColors val="0"/>
        <c:ser>
          <c:idx val="1"/>
          <c:order val="0"/>
          <c:tx>
            <c:strRef>
              <c:f>DataSort!$B$18</c:f>
              <c:strCache>
                <c:ptCount val="1"/>
                <c:pt idx="0">
                  <c:v>ASR_ALT2C-ASR_BASE</c:v>
                </c:pt>
              </c:strCache>
            </c:strRef>
          </c:tx>
          <c:spPr>
            <a:pattFill prst="smGrid">
              <a:fgClr>
                <a:srgbClr val="FF0000"/>
              </a:fgClr>
              <a:bgClr>
                <a:prstClr val="white"/>
              </a:bgClr>
            </a:pattFill>
            <a:ln>
              <a:solidFill>
                <a:srgbClr val="FF0000"/>
              </a:solidFill>
            </a:ln>
          </c:spPr>
          <c:invertIfNegative val="0"/>
          <c:cat>
            <c:numRef>
              <c:f>(DataSort!$I$14,DataSort!$K$14)</c:f>
              <c:numCache>
                <c:formatCode>General</c:formatCode>
                <c:ptCount val="2"/>
                <c:pt idx="0">
                  <c:v>-5.0</c:v>
                </c:pt>
                <c:pt idx="1">
                  <c:v>5.0</c:v>
                </c:pt>
              </c:numCache>
            </c:numRef>
          </c:cat>
          <c:val>
            <c:numRef>
              <c:f>(DataSort!$H$18,DataSort!$J$18)</c:f>
              <c:numCache>
                <c:formatCode>General</c:formatCode>
                <c:ptCount val="2"/>
                <c:pt idx="0">
                  <c:v>0.0</c:v>
                </c:pt>
                <c:pt idx="1">
                  <c:v>1275.0</c:v>
                </c:pt>
              </c:numCache>
            </c:numRef>
          </c:val>
        </c:ser>
        <c:ser>
          <c:idx val="2"/>
          <c:order val="1"/>
          <c:tx>
            <c:strRef>
              <c:f>DataSort!$B$50</c:f>
              <c:strCache>
                <c:ptCount val="1"/>
                <c:pt idx="0">
                  <c:v>ASR_ALT2V-ASR_BASE</c:v>
                </c:pt>
              </c:strCache>
            </c:strRef>
          </c:tx>
          <c:spPr>
            <a:solidFill>
              <a:srgbClr val="0000FF"/>
            </a:solidFill>
          </c:spPr>
          <c:invertIfNegative val="0"/>
          <c:cat>
            <c:numRef>
              <c:f>(DataSort!$I$14,DataSort!$K$14)</c:f>
              <c:numCache>
                <c:formatCode>General</c:formatCode>
                <c:ptCount val="2"/>
                <c:pt idx="0">
                  <c:v>-5.0</c:v>
                </c:pt>
                <c:pt idx="1">
                  <c:v>5.0</c:v>
                </c:pt>
              </c:numCache>
            </c:numRef>
          </c:cat>
          <c:val>
            <c:numRef>
              <c:f>(DataSort!$H$50,DataSort!$J$50)</c:f>
              <c:numCache>
                <c:formatCode>General</c:formatCode>
                <c:ptCount val="2"/>
                <c:pt idx="0">
                  <c:v>0.0</c:v>
                </c:pt>
                <c:pt idx="1">
                  <c:v>0.0</c:v>
                </c:pt>
              </c:numCache>
            </c:numRef>
          </c:val>
        </c:ser>
        <c:ser>
          <c:idx val="3"/>
          <c:order val="2"/>
          <c:tx>
            <c:strRef>
              <c:f>DataSort!$B$82</c:f>
              <c:strCache>
                <c:ptCount val="1"/>
                <c:pt idx="0">
                  <c:v>ASR_ALT4V-ASR_BASE</c:v>
                </c:pt>
              </c:strCache>
            </c:strRef>
          </c:tx>
          <c:invertIfNegative val="0"/>
          <c:cat>
            <c:numRef>
              <c:f>(DataSort!$I$14,DataSort!$K$14)</c:f>
              <c:numCache>
                <c:formatCode>General</c:formatCode>
                <c:ptCount val="2"/>
                <c:pt idx="0">
                  <c:v>-5.0</c:v>
                </c:pt>
                <c:pt idx="1">
                  <c:v>5.0</c:v>
                </c:pt>
              </c:numCache>
            </c:numRef>
          </c:cat>
          <c:val>
            <c:numRef>
              <c:f>(DataSort!$H$82,DataSort!$J$82)</c:f>
              <c:numCache>
                <c:formatCode>General</c:formatCode>
                <c:ptCount val="2"/>
                <c:pt idx="0">
                  <c:v>0.0</c:v>
                </c:pt>
                <c:pt idx="1">
                  <c:v>0.0</c:v>
                </c:pt>
              </c:numCache>
            </c:numRef>
          </c:val>
        </c:ser>
        <c:dLbls>
          <c:showLegendKey val="0"/>
          <c:showVal val="0"/>
          <c:showCatName val="0"/>
          <c:showSerName val="0"/>
          <c:showPercent val="0"/>
          <c:showBubbleSize val="0"/>
        </c:dLbls>
        <c:gapWidth val="150"/>
        <c:axId val="479879800"/>
        <c:axId val="479886312"/>
      </c:barChart>
      <c:catAx>
        <c:axId val="479879800"/>
        <c:scaling>
          <c:orientation val="minMax"/>
        </c:scaling>
        <c:delete val="0"/>
        <c:axPos val="b"/>
        <c:title>
          <c:tx>
            <c:rich>
              <a:bodyPr/>
              <a:lstStyle/>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Difference: ALT minus ASR_BASE</a:t>
                </a:r>
              </a:p>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Mean </a:t>
                </a:r>
                <a:r>
                  <a:rPr lang="en-US" sz="1000" b="1" i="0" u="none" strike="noStrike" baseline="0">
                    <a:solidFill>
                      <a:srgbClr val="000000"/>
                    </a:solidFill>
                    <a:latin typeface="Arial"/>
                    <a:ea typeface="Arial"/>
                    <a:cs typeface="Arial"/>
                  </a:rPr>
                  <a:t>Period-of-Simulation </a:t>
                </a:r>
                <a:r>
                  <a:rPr lang="en-US" sz="1000" b="1" i="0" u="none" strike="noStrike" baseline="0">
                    <a:solidFill>
                      <a:srgbClr val="000000"/>
                    </a:solidFill>
                    <a:latin typeface="Calibri"/>
                    <a:ea typeface="Calibri"/>
                    <a:cs typeface="Calibri"/>
                  </a:rPr>
                  <a:t>SO4 conc (mg/L)</a:t>
                </a:r>
              </a:p>
            </c:rich>
          </c:tx>
          <c:layout>
            <c:manualLayout>
              <c:xMode val="edge"/>
              <c:yMode val="edge"/>
              <c:x val="0.150358486439195"/>
              <c:y val="0.814814814814815"/>
            </c:manualLayout>
          </c:layout>
          <c:overlay val="0"/>
        </c:title>
        <c:numFmt formatCode="General" sourceLinked="1"/>
        <c:majorTickMark val="out"/>
        <c:minorTickMark val="none"/>
        <c:tickLblPos val="nextTo"/>
        <c:crossAx val="479886312"/>
        <c:crosses val="autoZero"/>
        <c:auto val="1"/>
        <c:lblAlgn val="ctr"/>
        <c:lblOffset val="100"/>
        <c:noMultiLvlLbl val="0"/>
      </c:catAx>
      <c:valAx>
        <c:axId val="479886312"/>
        <c:scaling>
          <c:orientation val="minMax"/>
          <c:max val="50000.0"/>
        </c:scaling>
        <c:delete val="0"/>
        <c:axPos val="l"/>
        <c:majorGridlines/>
        <c:title>
          <c:tx>
            <c:rich>
              <a:bodyPr rot="-5400000" vert="horz"/>
              <a:lstStyle/>
              <a:p>
                <a:pPr>
                  <a:defRPr/>
                </a:pPr>
                <a:r>
                  <a:rPr lang="en-US"/>
                  <a:t>Area (ha) of marsh exceeding absolute value of conc.</a:t>
                </a:r>
                <a:r>
                  <a:rPr lang="en-US" baseline="0"/>
                  <a:t> difference </a:t>
                </a:r>
                <a:r>
                  <a:rPr lang="en-US"/>
                  <a:t>(±</a:t>
                </a:r>
                <a:r>
                  <a:rPr lang="en-US" baseline="0"/>
                  <a:t> mg/L)</a:t>
                </a:r>
                <a:endParaRPr lang="en-US"/>
              </a:p>
            </c:rich>
          </c:tx>
          <c:layout/>
          <c:overlay val="0"/>
        </c:title>
        <c:numFmt formatCode="#,##0" sourceLinked="0"/>
        <c:majorTickMark val="out"/>
        <c:minorTickMark val="none"/>
        <c:tickLblPos val="nextTo"/>
        <c:crossAx val="479879800"/>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DataSort!$B$117</c:f>
              <c:strCache>
                <c:ptCount val="1"/>
                <c:pt idx="0">
                  <c:v>2050B2</c:v>
                </c:pt>
              </c:strCache>
            </c:strRef>
          </c:tx>
          <c:spPr>
            <a:pattFill prst="pct20">
              <a:fgClr>
                <a:prstClr val="black"/>
              </a:fgClr>
              <a:bgClr>
                <a:prstClr val="white"/>
              </a:bgClr>
            </a:pattFill>
            <a:ln>
              <a:solidFill>
                <a:schemeClr val="tx1"/>
              </a:solidFill>
            </a:ln>
          </c:spPr>
          <c:invertIfNegative val="0"/>
          <c:cat>
            <c:numRef>
              <c:f>(DataSort!$E$20,DataSort!$G$20)</c:f>
              <c:numCache>
                <c:formatCode>General</c:formatCode>
                <c:ptCount val="2"/>
                <c:pt idx="0">
                  <c:v>2.0</c:v>
                </c:pt>
                <c:pt idx="1">
                  <c:v>10.0</c:v>
                </c:pt>
              </c:numCache>
            </c:numRef>
          </c:cat>
          <c:val>
            <c:numRef>
              <c:f>(DataSort!$D$117,DataSort!$F$117)</c:f>
              <c:numCache>
                <c:formatCode>General</c:formatCode>
                <c:ptCount val="2"/>
                <c:pt idx="0">
                  <c:v>532225.0</c:v>
                </c:pt>
                <c:pt idx="1">
                  <c:v>240700.0</c:v>
                </c:pt>
              </c:numCache>
            </c:numRef>
          </c:val>
        </c:ser>
        <c:ser>
          <c:idx val="0"/>
          <c:order val="1"/>
          <c:tx>
            <c:strRef>
              <c:f>DataSort!$B$20</c:f>
              <c:strCache>
                <c:ptCount val="1"/>
                <c:pt idx="0">
                  <c:v>ASR_BASE</c:v>
                </c:pt>
              </c:strCache>
            </c:strRef>
          </c:tx>
          <c:spPr>
            <a:solidFill>
              <a:schemeClr val="tx1"/>
            </a:solidFill>
            <a:ln>
              <a:solidFill>
                <a:schemeClr val="tx1"/>
              </a:solidFill>
            </a:ln>
          </c:spPr>
          <c:invertIfNegative val="0"/>
          <c:cat>
            <c:numRef>
              <c:f>(DataSort!$E$20,DataSort!$G$20)</c:f>
              <c:numCache>
                <c:formatCode>General</c:formatCode>
                <c:ptCount val="2"/>
                <c:pt idx="0">
                  <c:v>2.0</c:v>
                </c:pt>
                <c:pt idx="1">
                  <c:v>10.0</c:v>
                </c:pt>
              </c:numCache>
            </c:numRef>
          </c:cat>
          <c:val>
            <c:numRef>
              <c:f>(DataSort!$D$20,DataSort!$F$20)</c:f>
              <c:numCache>
                <c:formatCode>General</c:formatCode>
                <c:ptCount val="2"/>
                <c:pt idx="0">
                  <c:v>507150.0</c:v>
                </c:pt>
                <c:pt idx="1">
                  <c:v>233850.0</c:v>
                </c:pt>
              </c:numCache>
            </c:numRef>
          </c:val>
        </c:ser>
        <c:ser>
          <c:idx val="7"/>
          <c:order val="2"/>
          <c:tx>
            <c:strRef>
              <c:f>DataSort!$B$21</c:f>
              <c:strCache>
                <c:ptCount val="1"/>
                <c:pt idx="0">
                  <c:v>ASR_ALT2C</c:v>
                </c:pt>
              </c:strCache>
            </c:strRef>
          </c:tx>
          <c:spPr>
            <a:pattFill prst="smGrid">
              <a:fgClr>
                <a:srgbClr val="FF0000"/>
              </a:fgClr>
              <a:bgClr>
                <a:prstClr val="white"/>
              </a:bgClr>
            </a:pattFill>
            <a:ln>
              <a:solidFill>
                <a:srgbClr val="FF0000"/>
              </a:solidFill>
            </a:ln>
          </c:spPr>
          <c:invertIfNegative val="0"/>
          <c:cat>
            <c:numRef>
              <c:f>(DataSort!$E$20,DataSort!$G$20)</c:f>
              <c:numCache>
                <c:formatCode>General</c:formatCode>
                <c:ptCount val="2"/>
                <c:pt idx="0">
                  <c:v>2.0</c:v>
                </c:pt>
                <c:pt idx="1">
                  <c:v>10.0</c:v>
                </c:pt>
              </c:numCache>
            </c:numRef>
          </c:cat>
          <c:val>
            <c:numRef>
              <c:f>(DataSort!$D$21,DataSort!$F$21)</c:f>
              <c:numCache>
                <c:formatCode>General</c:formatCode>
                <c:ptCount val="2"/>
                <c:pt idx="0">
                  <c:v>514025.0</c:v>
                </c:pt>
                <c:pt idx="1">
                  <c:v>244000.0</c:v>
                </c:pt>
              </c:numCache>
            </c:numRef>
          </c:val>
        </c:ser>
        <c:ser>
          <c:idx val="2"/>
          <c:order val="3"/>
          <c:tx>
            <c:strRef>
              <c:f>DataSort!$B$53</c:f>
              <c:strCache>
                <c:ptCount val="1"/>
                <c:pt idx="0">
                  <c:v>ASR_ALT2V</c:v>
                </c:pt>
              </c:strCache>
            </c:strRef>
          </c:tx>
          <c:spPr>
            <a:solidFill>
              <a:srgbClr val="0000FF"/>
            </a:solidFill>
            <a:ln>
              <a:solidFill>
                <a:srgbClr val="0000FF"/>
              </a:solidFill>
            </a:ln>
          </c:spPr>
          <c:invertIfNegative val="0"/>
          <c:cat>
            <c:numRef>
              <c:f>(DataSort!$E$20,DataSort!$G$20)</c:f>
              <c:numCache>
                <c:formatCode>General</c:formatCode>
                <c:ptCount val="2"/>
                <c:pt idx="0">
                  <c:v>2.0</c:v>
                </c:pt>
                <c:pt idx="1">
                  <c:v>10.0</c:v>
                </c:pt>
              </c:numCache>
            </c:numRef>
          </c:cat>
          <c:val>
            <c:numRef>
              <c:f>(DataSort!$D$53,DataSort!$F$53)</c:f>
              <c:numCache>
                <c:formatCode>General</c:formatCode>
                <c:ptCount val="2"/>
                <c:pt idx="0">
                  <c:v>509225.0</c:v>
                </c:pt>
                <c:pt idx="1">
                  <c:v>236575.0</c:v>
                </c:pt>
              </c:numCache>
            </c:numRef>
          </c:val>
        </c:ser>
        <c:ser>
          <c:idx val="3"/>
          <c:order val="4"/>
          <c:tx>
            <c:strRef>
              <c:f>DataSort!$B$85</c:f>
              <c:strCache>
                <c:ptCount val="1"/>
                <c:pt idx="0">
                  <c:v>ASR_ALT4V</c:v>
                </c:pt>
              </c:strCache>
            </c:strRef>
          </c:tx>
          <c:invertIfNegative val="0"/>
          <c:cat>
            <c:numRef>
              <c:f>(DataSort!$E$20,DataSort!$G$20)</c:f>
              <c:numCache>
                <c:formatCode>General</c:formatCode>
                <c:ptCount val="2"/>
                <c:pt idx="0">
                  <c:v>2.0</c:v>
                </c:pt>
                <c:pt idx="1">
                  <c:v>10.0</c:v>
                </c:pt>
              </c:numCache>
            </c:numRef>
          </c:cat>
          <c:val>
            <c:numRef>
              <c:f>(DataSort!$D$85,DataSort!$F$85)</c:f>
              <c:numCache>
                <c:formatCode>General</c:formatCode>
                <c:ptCount val="2"/>
                <c:pt idx="0">
                  <c:v>508400.0</c:v>
                </c:pt>
                <c:pt idx="1">
                  <c:v>235600.0</c:v>
                </c:pt>
              </c:numCache>
            </c:numRef>
          </c:val>
        </c:ser>
        <c:dLbls>
          <c:showLegendKey val="0"/>
          <c:showVal val="0"/>
          <c:showCatName val="0"/>
          <c:showSerName val="0"/>
          <c:showPercent val="0"/>
          <c:showBubbleSize val="0"/>
        </c:dLbls>
        <c:gapWidth val="150"/>
        <c:axId val="479941464"/>
        <c:axId val="479947432"/>
      </c:barChart>
      <c:catAx>
        <c:axId val="479941464"/>
        <c:scaling>
          <c:orientation val="minMax"/>
        </c:scaling>
        <c:delete val="0"/>
        <c:axPos val="b"/>
        <c:title>
          <c:tx>
            <c:rich>
              <a:bodyPr/>
              <a:lstStyle/>
              <a:p>
                <a:pPr>
                  <a:defRPr/>
                </a:pPr>
                <a:r>
                  <a:rPr lang="en-US"/>
                  <a:t>Mean</a:t>
                </a:r>
                <a:r>
                  <a:rPr lang="en-US" baseline="0"/>
                  <a:t> Period-of-Simulation SO4 conc (mg/L)</a:t>
                </a:r>
                <a:endParaRPr lang="en-US"/>
              </a:p>
            </c:rich>
          </c:tx>
          <c:layout/>
          <c:overlay val="0"/>
        </c:title>
        <c:numFmt formatCode="General" sourceLinked="1"/>
        <c:majorTickMark val="out"/>
        <c:minorTickMark val="none"/>
        <c:tickLblPos val="nextTo"/>
        <c:crossAx val="479947432"/>
        <c:crosses val="autoZero"/>
        <c:auto val="1"/>
        <c:lblAlgn val="ctr"/>
        <c:lblOffset val="100"/>
        <c:noMultiLvlLbl val="0"/>
      </c:catAx>
      <c:valAx>
        <c:axId val="479947432"/>
        <c:scaling>
          <c:orientation val="minMax"/>
          <c:max val="600000.0"/>
        </c:scaling>
        <c:delete val="0"/>
        <c:axPos val="l"/>
        <c:majorGridlines/>
        <c:title>
          <c:tx>
            <c:rich>
              <a:bodyPr rot="-5400000" vert="horz"/>
              <a:lstStyle/>
              <a:p>
                <a:pPr>
                  <a:defRPr/>
                </a:pPr>
                <a:r>
                  <a:rPr lang="en-US"/>
                  <a:t>Area (ha) of marsh exceeding conc.</a:t>
                </a:r>
              </a:p>
            </c:rich>
          </c:tx>
          <c:layout/>
          <c:overlay val="0"/>
        </c:title>
        <c:numFmt formatCode="#,##0" sourceLinked="0"/>
        <c:majorTickMark val="out"/>
        <c:minorTickMark val="none"/>
        <c:tickLblPos val="nextTo"/>
        <c:crossAx val="479941464"/>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  Better             Worse</a:t>
            </a:r>
          </a:p>
        </c:rich>
      </c:tx>
      <c:layout>
        <c:manualLayout>
          <c:xMode val="edge"/>
          <c:yMode val="edge"/>
          <c:x val="0.216568897637795"/>
          <c:y val="0.0277777777777778"/>
        </c:manualLayout>
      </c:layout>
      <c:overlay val="1"/>
    </c:title>
    <c:autoTitleDeleted val="0"/>
    <c:plotArea>
      <c:layout/>
      <c:barChart>
        <c:barDir val="col"/>
        <c:grouping val="clustered"/>
        <c:varyColors val="0"/>
        <c:ser>
          <c:idx val="1"/>
          <c:order val="0"/>
          <c:tx>
            <c:strRef>
              <c:f>DataSort!$B$22</c:f>
              <c:strCache>
                <c:ptCount val="1"/>
                <c:pt idx="0">
                  <c:v>ASR_ALT2C-ASR_BASE</c:v>
                </c:pt>
              </c:strCache>
            </c:strRef>
          </c:tx>
          <c:spPr>
            <a:pattFill prst="smGrid">
              <a:fgClr>
                <a:srgbClr val="FF0000"/>
              </a:fgClr>
              <a:bgClr>
                <a:prstClr val="white"/>
              </a:bgClr>
            </a:pattFill>
            <a:ln>
              <a:solidFill>
                <a:srgbClr val="FF0000"/>
              </a:solidFill>
            </a:ln>
          </c:spPr>
          <c:invertIfNegative val="0"/>
          <c:cat>
            <c:numRef>
              <c:f>(DataSort!$I$14,DataSort!$K$14)</c:f>
              <c:numCache>
                <c:formatCode>General</c:formatCode>
                <c:ptCount val="2"/>
                <c:pt idx="0">
                  <c:v>-5.0</c:v>
                </c:pt>
                <c:pt idx="1">
                  <c:v>5.0</c:v>
                </c:pt>
              </c:numCache>
            </c:numRef>
          </c:cat>
          <c:val>
            <c:numRef>
              <c:f>(DataSort!$H$22,DataSort!$J$22)</c:f>
              <c:numCache>
                <c:formatCode>General</c:formatCode>
                <c:ptCount val="2"/>
                <c:pt idx="0">
                  <c:v>0.0</c:v>
                </c:pt>
                <c:pt idx="1">
                  <c:v>200.0</c:v>
                </c:pt>
              </c:numCache>
            </c:numRef>
          </c:val>
        </c:ser>
        <c:ser>
          <c:idx val="2"/>
          <c:order val="1"/>
          <c:tx>
            <c:strRef>
              <c:f>DataSort!$B$54</c:f>
              <c:strCache>
                <c:ptCount val="1"/>
                <c:pt idx="0">
                  <c:v>ASR_ALT2V-ASR_BASE</c:v>
                </c:pt>
              </c:strCache>
            </c:strRef>
          </c:tx>
          <c:spPr>
            <a:solidFill>
              <a:srgbClr val="0000FF"/>
            </a:solidFill>
          </c:spPr>
          <c:invertIfNegative val="0"/>
          <c:cat>
            <c:numRef>
              <c:f>(DataSort!$I$14,DataSort!$K$14)</c:f>
              <c:numCache>
                <c:formatCode>General</c:formatCode>
                <c:ptCount val="2"/>
                <c:pt idx="0">
                  <c:v>-5.0</c:v>
                </c:pt>
                <c:pt idx="1">
                  <c:v>5.0</c:v>
                </c:pt>
              </c:numCache>
            </c:numRef>
          </c:cat>
          <c:val>
            <c:numRef>
              <c:f>(DataSort!$H$54,DataSort!$J$54)</c:f>
              <c:numCache>
                <c:formatCode>General</c:formatCode>
                <c:ptCount val="2"/>
                <c:pt idx="0">
                  <c:v>0.0</c:v>
                </c:pt>
                <c:pt idx="1">
                  <c:v>0.0</c:v>
                </c:pt>
              </c:numCache>
            </c:numRef>
          </c:val>
        </c:ser>
        <c:ser>
          <c:idx val="3"/>
          <c:order val="2"/>
          <c:tx>
            <c:strRef>
              <c:f>DataSort!$B$86</c:f>
              <c:strCache>
                <c:ptCount val="1"/>
                <c:pt idx="0">
                  <c:v>ASR_ALT4V-ASR_BASE</c:v>
                </c:pt>
              </c:strCache>
            </c:strRef>
          </c:tx>
          <c:invertIfNegative val="0"/>
          <c:cat>
            <c:numRef>
              <c:f>(DataSort!$I$14,DataSort!$K$14)</c:f>
              <c:numCache>
                <c:formatCode>General</c:formatCode>
                <c:ptCount val="2"/>
                <c:pt idx="0">
                  <c:v>-5.0</c:v>
                </c:pt>
                <c:pt idx="1">
                  <c:v>5.0</c:v>
                </c:pt>
              </c:numCache>
            </c:numRef>
          </c:cat>
          <c:val>
            <c:numRef>
              <c:f>(DataSort!$H$86,DataSort!$J$86)</c:f>
              <c:numCache>
                <c:formatCode>General</c:formatCode>
                <c:ptCount val="2"/>
                <c:pt idx="0">
                  <c:v>0.0</c:v>
                </c:pt>
                <c:pt idx="1">
                  <c:v>0.0</c:v>
                </c:pt>
              </c:numCache>
            </c:numRef>
          </c:val>
        </c:ser>
        <c:dLbls>
          <c:showLegendKey val="0"/>
          <c:showVal val="0"/>
          <c:showCatName val="0"/>
          <c:showSerName val="0"/>
          <c:showPercent val="0"/>
          <c:showBubbleSize val="0"/>
        </c:dLbls>
        <c:gapWidth val="150"/>
        <c:axId val="479984728"/>
        <c:axId val="479991240"/>
      </c:barChart>
      <c:catAx>
        <c:axId val="479984728"/>
        <c:scaling>
          <c:orientation val="minMax"/>
        </c:scaling>
        <c:delete val="0"/>
        <c:axPos val="b"/>
        <c:title>
          <c:tx>
            <c:rich>
              <a:bodyPr/>
              <a:lstStyle/>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Difference: ALT minus ASR_BASE</a:t>
                </a:r>
              </a:p>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Mean </a:t>
                </a:r>
                <a:r>
                  <a:rPr lang="en-US" sz="1000" b="1" i="0" u="none" strike="noStrike" baseline="0">
                    <a:solidFill>
                      <a:srgbClr val="000000"/>
                    </a:solidFill>
                    <a:latin typeface="Arial"/>
                    <a:ea typeface="Arial"/>
                    <a:cs typeface="Arial"/>
                  </a:rPr>
                  <a:t>Period-of-Simulation </a:t>
                </a:r>
                <a:r>
                  <a:rPr lang="en-US" sz="1000" b="1" i="0" u="none" strike="noStrike" baseline="0">
                    <a:solidFill>
                      <a:srgbClr val="000000"/>
                    </a:solidFill>
                    <a:latin typeface="Calibri"/>
                    <a:ea typeface="Calibri"/>
                    <a:cs typeface="Calibri"/>
                  </a:rPr>
                  <a:t>SO4 conc (mg/L)</a:t>
                </a:r>
              </a:p>
            </c:rich>
          </c:tx>
          <c:layout>
            <c:manualLayout>
              <c:xMode val="edge"/>
              <c:yMode val="edge"/>
              <c:x val="0.150358486439195"/>
              <c:y val="0.814814814814815"/>
            </c:manualLayout>
          </c:layout>
          <c:overlay val="0"/>
        </c:title>
        <c:numFmt formatCode="General" sourceLinked="1"/>
        <c:majorTickMark val="out"/>
        <c:minorTickMark val="none"/>
        <c:tickLblPos val="nextTo"/>
        <c:crossAx val="479991240"/>
        <c:crosses val="autoZero"/>
        <c:auto val="1"/>
        <c:lblAlgn val="ctr"/>
        <c:lblOffset val="100"/>
        <c:noMultiLvlLbl val="0"/>
      </c:catAx>
      <c:valAx>
        <c:axId val="479991240"/>
        <c:scaling>
          <c:orientation val="minMax"/>
          <c:max val="50000.0"/>
        </c:scaling>
        <c:delete val="0"/>
        <c:axPos val="l"/>
        <c:majorGridlines/>
        <c:title>
          <c:tx>
            <c:rich>
              <a:bodyPr rot="-5400000" vert="horz"/>
              <a:lstStyle/>
              <a:p>
                <a:pPr>
                  <a:defRPr/>
                </a:pPr>
                <a:r>
                  <a:rPr lang="en-US"/>
                  <a:t>Area (ha) of marsh exceeding absolute value of conc.</a:t>
                </a:r>
                <a:r>
                  <a:rPr lang="en-US" baseline="0"/>
                  <a:t> difference </a:t>
                </a:r>
                <a:r>
                  <a:rPr lang="en-US"/>
                  <a:t>(±</a:t>
                </a:r>
                <a:r>
                  <a:rPr lang="en-US" baseline="0"/>
                  <a:t> mg/L)</a:t>
                </a:r>
                <a:endParaRPr lang="en-US"/>
              </a:p>
            </c:rich>
          </c:tx>
          <c:layout/>
          <c:overlay val="0"/>
        </c:title>
        <c:numFmt formatCode="#,##0" sourceLinked="0"/>
        <c:majorTickMark val="out"/>
        <c:minorTickMark val="none"/>
        <c:tickLblPos val="nextTo"/>
        <c:crossAx val="479984728"/>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DataSort!$B$121</c:f>
              <c:strCache>
                <c:ptCount val="1"/>
                <c:pt idx="0">
                  <c:v>2050B2</c:v>
                </c:pt>
              </c:strCache>
            </c:strRef>
          </c:tx>
          <c:spPr>
            <a:pattFill prst="pct20">
              <a:fgClr>
                <a:prstClr val="black"/>
              </a:fgClr>
              <a:bgClr>
                <a:prstClr val="white"/>
              </a:bgClr>
            </a:pattFill>
            <a:ln>
              <a:solidFill>
                <a:schemeClr val="tx1"/>
              </a:solidFill>
            </a:ln>
          </c:spPr>
          <c:invertIfNegative val="0"/>
          <c:cat>
            <c:numRef>
              <c:f>(DataSort!$E$24,DataSort!$G$24)</c:f>
              <c:numCache>
                <c:formatCode>General</c:formatCode>
                <c:ptCount val="2"/>
                <c:pt idx="0">
                  <c:v>2.0</c:v>
                </c:pt>
                <c:pt idx="1">
                  <c:v>10.0</c:v>
                </c:pt>
              </c:numCache>
            </c:numRef>
          </c:cat>
          <c:val>
            <c:numRef>
              <c:f>(DataSort!$D$121,DataSort!$F$121)</c:f>
              <c:numCache>
                <c:formatCode>General</c:formatCode>
                <c:ptCount val="2"/>
                <c:pt idx="0">
                  <c:v>296475.0</c:v>
                </c:pt>
                <c:pt idx="1">
                  <c:v>137350.0</c:v>
                </c:pt>
              </c:numCache>
            </c:numRef>
          </c:val>
        </c:ser>
        <c:ser>
          <c:idx val="0"/>
          <c:order val="1"/>
          <c:tx>
            <c:strRef>
              <c:f>DataSort!$B$24</c:f>
              <c:strCache>
                <c:ptCount val="1"/>
                <c:pt idx="0">
                  <c:v>ASR_BASE</c:v>
                </c:pt>
              </c:strCache>
            </c:strRef>
          </c:tx>
          <c:spPr>
            <a:solidFill>
              <a:schemeClr val="tx1"/>
            </a:solidFill>
            <a:ln>
              <a:solidFill>
                <a:schemeClr val="tx1"/>
              </a:solidFill>
            </a:ln>
          </c:spPr>
          <c:invertIfNegative val="0"/>
          <c:cat>
            <c:numRef>
              <c:f>(DataSort!$E$24,DataSort!$G$24)</c:f>
              <c:numCache>
                <c:formatCode>General</c:formatCode>
                <c:ptCount val="2"/>
                <c:pt idx="0">
                  <c:v>2.0</c:v>
                </c:pt>
                <c:pt idx="1">
                  <c:v>10.0</c:v>
                </c:pt>
              </c:numCache>
            </c:numRef>
          </c:cat>
          <c:val>
            <c:numRef>
              <c:f>(DataSort!$D$24,DataSort!$F$24)</c:f>
              <c:numCache>
                <c:formatCode>General</c:formatCode>
                <c:ptCount val="2"/>
                <c:pt idx="0">
                  <c:v>310950.0</c:v>
                </c:pt>
                <c:pt idx="1">
                  <c:v>146475.0</c:v>
                </c:pt>
              </c:numCache>
            </c:numRef>
          </c:val>
        </c:ser>
        <c:ser>
          <c:idx val="7"/>
          <c:order val="2"/>
          <c:tx>
            <c:strRef>
              <c:f>DataSort!$B$25</c:f>
              <c:strCache>
                <c:ptCount val="1"/>
                <c:pt idx="0">
                  <c:v>ASR_ALT2C</c:v>
                </c:pt>
              </c:strCache>
            </c:strRef>
          </c:tx>
          <c:spPr>
            <a:pattFill prst="smGrid">
              <a:fgClr>
                <a:srgbClr val="FF0000"/>
              </a:fgClr>
              <a:bgClr>
                <a:prstClr val="white"/>
              </a:bgClr>
            </a:pattFill>
            <a:ln>
              <a:solidFill>
                <a:srgbClr val="FF0000"/>
              </a:solidFill>
            </a:ln>
          </c:spPr>
          <c:invertIfNegative val="0"/>
          <c:cat>
            <c:numRef>
              <c:f>(DataSort!$E$24,DataSort!$G$24)</c:f>
              <c:numCache>
                <c:formatCode>General</c:formatCode>
                <c:ptCount val="2"/>
                <c:pt idx="0">
                  <c:v>2.0</c:v>
                </c:pt>
                <c:pt idx="1">
                  <c:v>10.0</c:v>
                </c:pt>
              </c:numCache>
            </c:numRef>
          </c:cat>
          <c:val>
            <c:numRef>
              <c:f>(DataSort!$D$25,DataSort!$F$25)</c:f>
              <c:numCache>
                <c:formatCode>General</c:formatCode>
                <c:ptCount val="2"/>
                <c:pt idx="0">
                  <c:v>318175.0</c:v>
                </c:pt>
                <c:pt idx="1">
                  <c:v>159550.0</c:v>
                </c:pt>
              </c:numCache>
            </c:numRef>
          </c:val>
        </c:ser>
        <c:ser>
          <c:idx val="2"/>
          <c:order val="3"/>
          <c:tx>
            <c:strRef>
              <c:f>DataSort!$B$57</c:f>
              <c:strCache>
                <c:ptCount val="1"/>
                <c:pt idx="0">
                  <c:v>ASR_ALT2V</c:v>
                </c:pt>
              </c:strCache>
            </c:strRef>
          </c:tx>
          <c:spPr>
            <a:solidFill>
              <a:srgbClr val="0000FF"/>
            </a:solidFill>
            <a:ln>
              <a:solidFill>
                <a:srgbClr val="0000FF"/>
              </a:solidFill>
            </a:ln>
          </c:spPr>
          <c:invertIfNegative val="0"/>
          <c:cat>
            <c:numRef>
              <c:f>(DataSort!$E$24,DataSort!$G$24)</c:f>
              <c:numCache>
                <c:formatCode>General</c:formatCode>
                <c:ptCount val="2"/>
                <c:pt idx="0">
                  <c:v>2.0</c:v>
                </c:pt>
                <c:pt idx="1">
                  <c:v>10.0</c:v>
                </c:pt>
              </c:numCache>
            </c:numRef>
          </c:cat>
          <c:val>
            <c:numRef>
              <c:f>(DataSort!$D$57,DataSort!$F$57)</c:f>
              <c:numCache>
                <c:formatCode>General</c:formatCode>
                <c:ptCount val="2"/>
                <c:pt idx="0">
                  <c:v>313725.0</c:v>
                </c:pt>
                <c:pt idx="1">
                  <c:v>151500.0</c:v>
                </c:pt>
              </c:numCache>
            </c:numRef>
          </c:val>
        </c:ser>
        <c:ser>
          <c:idx val="3"/>
          <c:order val="4"/>
          <c:tx>
            <c:strRef>
              <c:f>DataSort!$B$89</c:f>
              <c:strCache>
                <c:ptCount val="1"/>
                <c:pt idx="0">
                  <c:v>ASR_ALT4V</c:v>
                </c:pt>
              </c:strCache>
            </c:strRef>
          </c:tx>
          <c:invertIfNegative val="0"/>
          <c:cat>
            <c:numRef>
              <c:f>(DataSort!$E$24,DataSort!$G$24)</c:f>
              <c:numCache>
                <c:formatCode>General</c:formatCode>
                <c:ptCount val="2"/>
                <c:pt idx="0">
                  <c:v>2.0</c:v>
                </c:pt>
                <c:pt idx="1">
                  <c:v>10.0</c:v>
                </c:pt>
              </c:numCache>
            </c:numRef>
          </c:cat>
          <c:val>
            <c:numRef>
              <c:f>(DataSort!$D$89,DataSort!$F$89)</c:f>
              <c:numCache>
                <c:formatCode>General</c:formatCode>
                <c:ptCount val="2"/>
                <c:pt idx="0">
                  <c:v>312600.0</c:v>
                </c:pt>
                <c:pt idx="1">
                  <c:v>149850.0</c:v>
                </c:pt>
              </c:numCache>
            </c:numRef>
          </c:val>
        </c:ser>
        <c:dLbls>
          <c:showLegendKey val="0"/>
          <c:showVal val="0"/>
          <c:showCatName val="0"/>
          <c:showSerName val="0"/>
          <c:showPercent val="0"/>
          <c:showBubbleSize val="0"/>
        </c:dLbls>
        <c:gapWidth val="150"/>
        <c:axId val="480045768"/>
        <c:axId val="480051736"/>
      </c:barChart>
      <c:catAx>
        <c:axId val="480045768"/>
        <c:scaling>
          <c:orientation val="minMax"/>
        </c:scaling>
        <c:delete val="0"/>
        <c:axPos val="b"/>
        <c:title>
          <c:tx>
            <c:rich>
              <a:bodyPr/>
              <a:lstStyle/>
              <a:p>
                <a:pPr>
                  <a:defRPr/>
                </a:pPr>
                <a:r>
                  <a:rPr lang="en-US"/>
                  <a:t>Mean</a:t>
                </a:r>
                <a:r>
                  <a:rPr lang="en-US" baseline="0"/>
                  <a:t> Period-of-Simulation SO4 conc (mg/L)</a:t>
                </a:r>
                <a:endParaRPr lang="en-US"/>
              </a:p>
            </c:rich>
          </c:tx>
          <c:layout/>
          <c:overlay val="0"/>
        </c:title>
        <c:numFmt formatCode="General" sourceLinked="1"/>
        <c:majorTickMark val="out"/>
        <c:minorTickMark val="none"/>
        <c:tickLblPos val="nextTo"/>
        <c:crossAx val="480051736"/>
        <c:crosses val="autoZero"/>
        <c:auto val="1"/>
        <c:lblAlgn val="ctr"/>
        <c:lblOffset val="100"/>
        <c:noMultiLvlLbl val="0"/>
      </c:catAx>
      <c:valAx>
        <c:axId val="480051736"/>
        <c:scaling>
          <c:orientation val="minMax"/>
          <c:max val="600000.0"/>
        </c:scaling>
        <c:delete val="0"/>
        <c:axPos val="l"/>
        <c:majorGridlines/>
        <c:title>
          <c:tx>
            <c:rich>
              <a:bodyPr rot="-5400000" vert="horz"/>
              <a:lstStyle/>
              <a:p>
                <a:pPr>
                  <a:defRPr/>
                </a:pPr>
                <a:r>
                  <a:rPr lang="en-US"/>
                  <a:t>Area (ha) of marsh exceeding conc.</a:t>
                </a:r>
              </a:p>
            </c:rich>
          </c:tx>
          <c:layout/>
          <c:overlay val="0"/>
        </c:title>
        <c:numFmt formatCode="#,##0" sourceLinked="0"/>
        <c:majorTickMark val="out"/>
        <c:minorTickMark val="none"/>
        <c:tickLblPos val="nextTo"/>
        <c:crossAx val="480045768"/>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  Better             Worse</a:t>
            </a:r>
          </a:p>
        </c:rich>
      </c:tx>
      <c:layout>
        <c:manualLayout>
          <c:xMode val="edge"/>
          <c:yMode val="edge"/>
          <c:x val="0.216568897637795"/>
          <c:y val="0.0277777777777778"/>
        </c:manualLayout>
      </c:layout>
      <c:overlay val="1"/>
    </c:title>
    <c:autoTitleDeleted val="0"/>
    <c:plotArea>
      <c:layout/>
      <c:barChart>
        <c:barDir val="col"/>
        <c:grouping val="clustered"/>
        <c:varyColors val="0"/>
        <c:ser>
          <c:idx val="1"/>
          <c:order val="0"/>
          <c:tx>
            <c:strRef>
              <c:f>DataSort!$B$26</c:f>
              <c:strCache>
                <c:ptCount val="1"/>
                <c:pt idx="0">
                  <c:v>ASR_ALT2C-ASR_BASE</c:v>
                </c:pt>
              </c:strCache>
            </c:strRef>
          </c:tx>
          <c:spPr>
            <a:pattFill prst="smGrid">
              <a:fgClr>
                <a:srgbClr val="FF0000"/>
              </a:fgClr>
              <a:bgClr>
                <a:prstClr val="white"/>
              </a:bgClr>
            </a:pattFill>
            <a:ln>
              <a:solidFill>
                <a:srgbClr val="FF0000"/>
              </a:solidFill>
            </a:ln>
          </c:spPr>
          <c:invertIfNegative val="0"/>
          <c:cat>
            <c:numRef>
              <c:f>(DataSort!$I$14,DataSort!$K$14)</c:f>
              <c:numCache>
                <c:formatCode>General</c:formatCode>
                <c:ptCount val="2"/>
                <c:pt idx="0">
                  <c:v>-5.0</c:v>
                </c:pt>
                <c:pt idx="1">
                  <c:v>5.0</c:v>
                </c:pt>
              </c:numCache>
            </c:numRef>
          </c:cat>
          <c:val>
            <c:numRef>
              <c:f>(DataSort!$H$26,DataSort!$J$26)</c:f>
              <c:numCache>
                <c:formatCode>General</c:formatCode>
                <c:ptCount val="2"/>
                <c:pt idx="0">
                  <c:v>0.0</c:v>
                </c:pt>
                <c:pt idx="1">
                  <c:v>36750.0</c:v>
                </c:pt>
              </c:numCache>
            </c:numRef>
          </c:val>
        </c:ser>
        <c:ser>
          <c:idx val="2"/>
          <c:order val="1"/>
          <c:tx>
            <c:strRef>
              <c:f>DataSort!$B$58</c:f>
              <c:strCache>
                <c:ptCount val="1"/>
                <c:pt idx="0">
                  <c:v>ASR_ALT2V-ASR_BASE</c:v>
                </c:pt>
              </c:strCache>
            </c:strRef>
          </c:tx>
          <c:spPr>
            <a:solidFill>
              <a:srgbClr val="0000FF"/>
            </a:solidFill>
          </c:spPr>
          <c:invertIfNegative val="0"/>
          <c:cat>
            <c:numRef>
              <c:f>(DataSort!$I$14,DataSort!$K$14)</c:f>
              <c:numCache>
                <c:formatCode>General</c:formatCode>
                <c:ptCount val="2"/>
                <c:pt idx="0">
                  <c:v>-5.0</c:v>
                </c:pt>
                <c:pt idx="1">
                  <c:v>5.0</c:v>
                </c:pt>
              </c:numCache>
            </c:numRef>
          </c:cat>
          <c:val>
            <c:numRef>
              <c:f>(DataSort!$H$58,DataSort!$J$58)</c:f>
              <c:numCache>
                <c:formatCode>General</c:formatCode>
                <c:ptCount val="2"/>
                <c:pt idx="0">
                  <c:v>0.0</c:v>
                </c:pt>
                <c:pt idx="1">
                  <c:v>1675.0</c:v>
                </c:pt>
              </c:numCache>
            </c:numRef>
          </c:val>
        </c:ser>
        <c:ser>
          <c:idx val="3"/>
          <c:order val="2"/>
          <c:tx>
            <c:strRef>
              <c:f>DataSort!$B$90</c:f>
              <c:strCache>
                <c:ptCount val="1"/>
                <c:pt idx="0">
                  <c:v>ASR_ALT4V-ASR_BASE</c:v>
                </c:pt>
              </c:strCache>
            </c:strRef>
          </c:tx>
          <c:invertIfNegative val="0"/>
          <c:cat>
            <c:numRef>
              <c:f>(DataSort!$I$14,DataSort!$K$14)</c:f>
              <c:numCache>
                <c:formatCode>General</c:formatCode>
                <c:ptCount val="2"/>
                <c:pt idx="0">
                  <c:v>-5.0</c:v>
                </c:pt>
                <c:pt idx="1">
                  <c:v>5.0</c:v>
                </c:pt>
              </c:numCache>
            </c:numRef>
          </c:cat>
          <c:val>
            <c:numRef>
              <c:f>(DataSort!$H$90,DataSort!$J$90)</c:f>
              <c:numCache>
                <c:formatCode>General</c:formatCode>
                <c:ptCount val="2"/>
                <c:pt idx="0">
                  <c:v>0.0</c:v>
                </c:pt>
                <c:pt idx="1">
                  <c:v>0.0</c:v>
                </c:pt>
              </c:numCache>
            </c:numRef>
          </c:val>
        </c:ser>
        <c:dLbls>
          <c:showLegendKey val="0"/>
          <c:showVal val="0"/>
          <c:showCatName val="0"/>
          <c:showSerName val="0"/>
          <c:showPercent val="0"/>
          <c:showBubbleSize val="0"/>
        </c:dLbls>
        <c:gapWidth val="150"/>
        <c:axId val="480088568"/>
        <c:axId val="480095080"/>
      </c:barChart>
      <c:catAx>
        <c:axId val="480088568"/>
        <c:scaling>
          <c:orientation val="minMax"/>
        </c:scaling>
        <c:delete val="0"/>
        <c:axPos val="b"/>
        <c:title>
          <c:tx>
            <c:rich>
              <a:bodyPr/>
              <a:lstStyle/>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Difference: ALT minus ASR_BASE</a:t>
                </a:r>
              </a:p>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Mean </a:t>
                </a:r>
                <a:r>
                  <a:rPr lang="en-US" sz="1000" b="1" i="0" u="none" strike="noStrike" baseline="0">
                    <a:solidFill>
                      <a:srgbClr val="000000"/>
                    </a:solidFill>
                    <a:latin typeface="Arial"/>
                    <a:ea typeface="Arial"/>
                    <a:cs typeface="Arial"/>
                  </a:rPr>
                  <a:t>Period-of-Simulation </a:t>
                </a:r>
                <a:r>
                  <a:rPr lang="en-US" sz="1000" b="1" i="0" u="none" strike="noStrike" baseline="0">
                    <a:solidFill>
                      <a:srgbClr val="000000"/>
                    </a:solidFill>
                    <a:latin typeface="Calibri"/>
                    <a:ea typeface="Calibri"/>
                    <a:cs typeface="Calibri"/>
                  </a:rPr>
                  <a:t>SO4 conc (mg/L)</a:t>
                </a:r>
              </a:p>
            </c:rich>
          </c:tx>
          <c:layout>
            <c:manualLayout>
              <c:xMode val="edge"/>
              <c:yMode val="edge"/>
              <c:x val="0.150358486439195"/>
              <c:y val="0.814814814814815"/>
            </c:manualLayout>
          </c:layout>
          <c:overlay val="0"/>
        </c:title>
        <c:numFmt formatCode="General" sourceLinked="1"/>
        <c:majorTickMark val="out"/>
        <c:minorTickMark val="none"/>
        <c:tickLblPos val="nextTo"/>
        <c:crossAx val="480095080"/>
        <c:crosses val="autoZero"/>
        <c:auto val="1"/>
        <c:lblAlgn val="ctr"/>
        <c:lblOffset val="100"/>
        <c:noMultiLvlLbl val="0"/>
      </c:catAx>
      <c:valAx>
        <c:axId val="480095080"/>
        <c:scaling>
          <c:orientation val="minMax"/>
          <c:max val="50000.0"/>
        </c:scaling>
        <c:delete val="0"/>
        <c:axPos val="l"/>
        <c:majorGridlines/>
        <c:title>
          <c:tx>
            <c:rich>
              <a:bodyPr rot="-5400000" vert="horz"/>
              <a:lstStyle/>
              <a:p>
                <a:pPr>
                  <a:defRPr/>
                </a:pPr>
                <a:r>
                  <a:rPr lang="en-US"/>
                  <a:t>Area (ha) of marsh exceeding absolute value of conc.</a:t>
                </a:r>
                <a:r>
                  <a:rPr lang="en-US" baseline="0"/>
                  <a:t> difference </a:t>
                </a:r>
                <a:r>
                  <a:rPr lang="en-US"/>
                  <a:t>(±</a:t>
                </a:r>
                <a:r>
                  <a:rPr lang="en-US" baseline="0"/>
                  <a:t> mg/L)</a:t>
                </a:r>
                <a:endParaRPr lang="en-US"/>
              </a:p>
            </c:rich>
          </c:tx>
          <c:layout/>
          <c:overlay val="0"/>
        </c:title>
        <c:numFmt formatCode="#,##0" sourceLinked="0"/>
        <c:majorTickMark val="out"/>
        <c:minorTickMark val="none"/>
        <c:tickLblPos val="nextTo"/>
        <c:crossAx val="480088568"/>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DataSort!$B$125</c:f>
              <c:strCache>
                <c:ptCount val="1"/>
                <c:pt idx="0">
                  <c:v>2050B2</c:v>
                </c:pt>
              </c:strCache>
            </c:strRef>
          </c:tx>
          <c:spPr>
            <a:pattFill prst="pct20">
              <a:fgClr>
                <a:prstClr val="black"/>
              </a:fgClr>
              <a:bgClr>
                <a:prstClr val="white"/>
              </a:bgClr>
            </a:pattFill>
            <a:ln>
              <a:solidFill>
                <a:schemeClr val="tx1"/>
              </a:solidFill>
            </a:ln>
          </c:spPr>
          <c:invertIfNegative val="0"/>
          <c:cat>
            <c:numRef>
              <c:f>(DataSort!$E$28,DataSort!$G$28)</c:f>
              <c:numCache>
                <c:formatCode>General</c:formatCode>
                <c:ptCount val="2"/>
                <c:pt idx="0">
                  <c:v>2.0</c:v>
                </c:pt>
                <c:pt idx="1">
                  <c:v>10.0</c:v>
                </c:pt>
              </c:numCache>
            </c:numRef>
          </c:cat>
          <c:val>
            <c:numRef>
              <c:f>(DataSort!$D$125,DataSort!$F$125)</c:f>
              <c:numCache>
                <c:formatCode>General</c:formatCode>
                <c:ptCount val="2"/>
                <c:pt idx="0">
                  <c:v>452800.0</c:v>
                </c:pt>
                <c:pt idx="1">
                  <c:v>185425.0</c:v>
                </c:pt>
              </c:numCache>
            </c:numRef>
          </c:val>
        </c:ser>
        <c:ser>
          <c:idx val="0"/>
          <c:order val="1"/>
          <c:tx>
            <c:strRef>
              <c:f>DataSort!$B$28</c:f>
              <c:strCache>
                <c:ptCount val="1"/>
                <c:pt idx="0">
                  <c:v>ASR_BASE</c:v>
                </c:pt>
              </c:strCache>
            </c:strRef>
          </c:tx>
          <c:spPr>
            <a:solidFill>
              <a:schemeClr val="tx1"/>
            </a:solidFill>
            <a:ln>
              <a:solidFill>
                <a:schemeClr val="tx1"/>
              </a:solidFill>
            </a:ln>
          </c:spPr>
          <c:invertIfNegative val="0"/>
          <c:cat>
            <c:numRef>
              <c:f>(DataSort!$E$28,DataSort!$G$28)</c:f>
              <c:numCache>
                <c:formatCode>General</c:formatCode>
                <c:ptCount val="2"/>
                <c:pt idx="0">
                  <c:v>2.0</c:v>
                </c:pt>
                <c:pt idx="1">
                  <c:v>10.0</c:v>
                </c:pt>
              </c:numCache>
            </c:numRef>
          </c:cat>
          <c:val>
            <c:numRef>
              <c:f>(DataSort!$D$28,DataSort!$F$28)</c:f>
              <c:numCache>
                <c:formatCode>General</c:formatCode>
                <c:ptCount val="2"/>
                <c:pt idx="0">
                  <c:v>409050.0</c:v>
                </c:pt>
                <c:pt idx="1">
                  <c:v>162950.0</c:v>
                </c:pt>
              </c:numCache>
            </c:numRef>
          </c:val>
        </c:ser>
        <c:ser>
          <c:idx val="7"/>
          <c:order val="2"/>
          <c:tx>
            <c:strRef>
              <c:f>DataSort!$B$29</c:f>
              <c:strCache>
                <c:ptCount val="1"/>
                <c:pt idx="0">
                  <c:v>ASR_ALT2C</c:v>
                </c:pt>
              </c:strCache>
            </c:strRef>
          </c:tx>
          <c:spPr>
            <a:pattFill prst="smGrid">
              <a:fgClr>
                <a:srgbClr val="FF0000"/>
              </a:fgClr>
              <a:bgClr>
                <a:prstClr val="white"/>
              </a:bgClr>
            </a:pattFill>
            <a:ln>
              <a:solidFill>
                <a:srgbClr val="FF0000"/>
              </a:solidFill>
            </a:ln>
          </c:spPr>
          <c:invertIfNegative val="0"/>
          <c:cat>
            <c:numRef>
              <c:f>(DataSort!$E$28,DataSort!$G$28)</c:f>
              <c:numCache>
                <c:formatCode>General</c:formatCode>
                <c:ptCount val="2"/>
                <c:pt idx="0">
                  <c:v>2.0</c:v>
                </c:pt>
                <c:pt idx="1">
                  <c:v>10.0</c:v>
                </c:pt>
              </c:numCache>
            </c:numRef>
          </c:cat>
          <c:val>
            <c:numRef>
              <c:f>(DataSort!$D$29,DataSort!$F$29)</c:f>
              <c:numCache>
                <c:formatCode>General</c:formatCode>
                <c:ptCount val="2"/>
                <c:pt idx="0">
                  <c:v>419250.0</c:v>
                </c:pt>
                <c:pt idx="1">
                  <c:v>167675.0</c:v>
                </c:pt>
              </c:numCache>
            </c:numRef>
          </c:val>
        </c:ser>
        <c:ser>
          <c:idx val="2"/>
          <c:order val="3"/>
          <c:tx>
            <c:strRef>
              <c:f>DataSort!$B$61</c:f>
              <c:strCache>
                <c:ptCount val="1"/>
                <c:pt idx="0">
                  <c:v>ASR_ALT2V</c:v>
                </c:pt>
              </c:strCache>
            </c:strRef>
          </c:tx>
          <c:spPr>
            <a:solidFill>
              <a:srgbClr val="0000FF"/>
            </a:solidFill>
            <a:ln>
              <a:solidFill>
                <a:srgbClr val="0000FF"/>
              </a:solidFill>
            </a:ln>
          </c:spPr>
          <c:invertIfNegative val="0"/>
          <c:cat>
            <c:numRef>
              <c:f>(DataSort!$E$28,DataSort!$G$28)</c:f>
              <c:numCache>
                <c:formatCode>General</c:formatCode>
                <c:ptCount val="2"/>
                <c:pt idx="0">
                  <c:v>2.0</c:v>
                </c:pt>
                <c:pt idx="1">
                  <c:v>10.0</c:v>
                </c:pt>
              </c:numCache>
            </c:numRef>
          </c:cat>
          <c:val>
            <c:numRef>
              <c:f>(DataSort!$D$61,DataSort!$F$61)</c:f>
              <c:numCache>
                <c:formatCode>General</c:formatCode>
                <c:ptCount val="2"/>
                <c:pt idx="0">
                  <c:v>412000.0</c:v>
                </c:pt>
                <c:pt idx="1">
                  <c:v>163700.0</c:v>
                </c:pt>
              </c:numCache>
            </c:numRef>
          </c:val>
        </c:ser>
        <c:ser>
          <c:idx val="3"/>
          <c:order val="4"/>
          <c:tx>
            <c:strRef>
              <c:f>DataSort!$B$93</c:f>
              <c:strCache>
                <c:ptCount val="1"/>
                <c:pt idx="0">
                  <c:v>ASR_ALT4V</c:v>
                </c:pt>
              </c:strCache>
            </c:strRef>
          </c:tx>
          <c:invertIfNegative val="0"/>
          <c:cat>
            <c:numRef>
              <c:f>(DataSort!$E$28,DataSort!$G$28)</c:f>
              <c:numCache>
                <c:formatCode>General</c:formatCode>
                <c:ptCount val="2"/>
                <c:pt idx="0">
                  <c:v>2.0</c:v>
                </c:pt>
                <c:pt idx="1">
                  <c:v>10.0</c:v>
                </c:pt>
              </c:numCache>
            </c:numRef>
          </c:cat>
          <c:val>
            <c:numRef>
              <c:f>(DataSort!$D$93,DataSort!$F$93)</c:f>
              <c:numCache>
                <c:formatCode>General</c:formatCode>
                <c:ptCount val="2"/>
                <c:pt idx="0">
                  <c:v>410375.0</c:v>
                </c:pt>
                <c:pt idx="1">
                  <c:v>163175.0</c:v>
                </c:pt>
              </c:numCache>
            </c:numRef>
          </c:val>
        </c:ser>
        <c:dLbls>
          <c:showLegendKey val="0"/>
          <c:showVal val="0"/>
          <c:showCatName val="0"/>
          <c:showSerName val="0"/>
          <c:showPercent val="0"/>
          <c:showBubbleSize val="0"/>
        </c:dLbls>
        <c:gapWidth val="150"/>
        <c:axId val="480202568"/>
        <c:axId val="480208536"/>
      </c:barChart>
      <c:catAx>
        <c:axId val="480202568"/>
        <c:scaling>
          <c:orientation val="minMax"/>
        </c:scaling>
        <c:delete val="0"/>
        <c:axPos val="b"/>
        <c:title>
          <c:tx>
            <c:rich>
              <a:bodyPr/>
              <a:lstStyle/>
              <a:p>
                <a:pPr>
                  <a:defRPr/>
                </a:pPr>
                <a:r>
                  <a:rPr lang="en-US"/>
                  <a:t>Mean</a:t>
                </a:r>
                <a:r>
                  <a:rPr lang="en-US" baseline="0"/>
                  <a:t> Period-of-Simulation SO4 conc (mg/L)</a:t>
                </a:r>
                <a:endParaRPr lang="en-US"/>
              </a:p>
            </c:rich>
          </c:tx>
          <c:layout/>
          <c:overlay val="0"/>
        </c:title>
        <c:numFmt formatCode="General" sourceLinked="1"/>
        <c:majorTickMark val="out"/>
        <c:minorTickMark val="none"/>
        <c:tickLblPos val="nextTo"/>
        <c:crossAx val="480208536"/>
        <c:crosses val="autoZero"/>
        <c:auto val="1"/>
        <c:lblAlgn val="ctr"/>
        <c:lblOffset val="100"/>
        <c:noMultiLvlLbl val="0"/>
      </c:catAx>
      <c:valAx>
        <c:axId val="480208536"/>
        <c:scaling>
          <c:orientation val="minMax"/>
          <c:max val="600000.0"/>
        </c:scaling>
        <c:delete val="0"/>
        <c:axPos val="l"/>
        <c:majorGridlines/>
        <c:title>
          <c:tx>
            <c:rich>
              <a:bodyPr rot="-5400000" vert="horz"/>
              <a:lstStyle/>
              <a:p>
                <a:pPr>
                  <a:defRPr/>
                </a:pPr>
                <a:r>
                  <a:rPr lang="en-US"/>
                  <a:t>Area (ha) of marsh exceeding conc.</a:t>
                </a:r>
              </a:p>
            </c:rich>
          </c:tx>
          <c:layout/>
          <c:overlay val="0"/>
        </c:title>
        <c:numFmt formatCode="#,##0" sourceLinked="0"/>
        <c:majorTickMark val="out"/>
        <c:minorTickMark val="none"/>
        <c:tickLblPos val="nextTo"/>
        <c:crossAx val="480202568"/>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  Better             Worse</a:t>
            </a:r>
          </a:p>
        </c:rich>
      </c:tx>
      <c:layout>
        <c:manualLayout>
          <c:xMode val="edge"/>
          <c:yMode val="edge"/>
          <c:x val="0.216568897637795"/>
          <c:y val="0.0277777777777778"/>
        </c:manualLayout>
      </c:layout>
      <c:overlay val="1"/>
    </c:title>
    <c:autoTitleDeleted val="0"/>
    <c:plotArea>
      <c:layout/>
      <c:barChart>
        <c:barDir val="col"/>
        <c:grouping val="clustered"/>
        <c:varyColors val="0"/>
        <c:ser>
          <c:idx val="1"/>
          <c:order val="0"/>
          <c:tx>
            <c:strRef>
              <c:f>DataSort!$B$30</c:f>
              <c:strCache>
                <c:ptCount val="1"/>
                <c:pt idx="0">
                  <c:v>ASR_ALT2C-ASR_BASE</c:v>
                </c:pt>
              </c:strCache>
            </c:strRef>
          </c:tx>
          <c:spPr>
            <a:pattFill prst="smGrid">
              <a:fgClr>
                <a:srgbClr val="FF0000"/>
              </a:fgClr>
              <a:bgClr>
                <a:prstClr val="white"/>
              </a:bgClr>
            </a:pattFill>
            <a:ln>
              <a:solidFill>
                <a:srgbClr val="FF0000"/>
              </a:solidFill>
            </a:ln>
          </c:spPr>
          <c:invertIfNegative val="0"/>
          <c:cat>
            <c:numRef>
              <c:f>(DataSort!$I$14,DataSort!$K$14)</c:f>
              <c:numCache>
                <c:formatCode>General</c:formatCode>
                <c:ptCount val="2"/>
                <c:pt idx="0">
                  <c:v>-5.0</c:v>
                </c:pt>
                <c:pt idx="1">
                  <c:v>5.0</c:v>
                </c:pt>
              </c:numCache>
            </c:numRef>
          </c:cat>
          <c:val>
            <c:numRef>
              <c:f>(DataSort!$H$30,DataSort!$J$30)</c:f>
              <c:numCache>
                <c:formatCode>General</c:formatCode>
                <c:ptCount val="2"/>
                <c:pt idx="0">
                  <c:v>0.0</c:v>
                </c:pt>
                <c:pt idx="1">
                  <c:v>500.0</c:v>
                </c:pt>
              </c:numCache>
            </c:numRef>
          </c:val>
        </c:ser>
        <c:ser>
          <c:idx val="2"/>
          <c:order val="1"/>
          <c:tx>
            <c:strRef>
              <c:f>DataSort!$B$62</c:f>
              <c:strCache>
                <c:ptCount val="1"/>
                <c:pt idx="0">
                  <c:v>ASR_ALT2V-ASR_BASE</c:v>
                </c:pt>
              </c:strCache>
            </c:strRef>
          </c:tx>
          <c:spPr>
            <a:solidFill>
              <a:srgbClr val="0000FF"/>
            </a:solidFill>
          </c:spPr>
          <c:invertIfNegative val="0"/>
          <c:cat>
            <c:numRef>
              <c:f>(DataSort!$I$14,DataSort!$K$14)</c:f>
              <c:numCache>
                <c:formatCode>General</c:formatCode>
                <c:ptCount val="2"/>
                <c:pt idx="0">
                  <c:v>-5.0</c:v>
                </c:pt>
                <c:pt idx="1">
                  <c:v>5.0</c:v>
                </c:pt>
              </c:numCache>
            </c:numRef>
          </c:cat>
          <c:val>
            <c:numRef>
              <c:f>(DataSort!$H$62,DataSort!$J$62)</c:f>
              <c:numCache>
                <c:formatCode>General</c:formatCode>
                <c:ptCount val="2"/>
                <c:pt idx="0">
                  <c:v>0.0</c:v>
                </c:pt>
                <c:pt idx="1">
                  <c:v>0.0</c:v>
                </c:pt>
              </c:numCache>
            </c:numRef>
          </c:val>
        </c:ser>
        <c:ser>
          <c:idx val="3"/>
          <c:order val="2"/>
          <c:tx>
            <c:strRef>
              <c:f>DataSort!$B$94</c:f>
              <c:strCache>
                <c:ptCount val="1"/>
                <c:pt idx="0">
                  <c:v>ASR_ALT4V-ASR_BASE</c:v>
                </c:pt>
              </c:strCache>
            </c:strRef>
          </c:tx>
          <c:invertIfNegative val="0"/>
          <c:cat>
            <c:numRef>
              <c:f>(DataSort!$I$14,DataSort!$K$14)</c:f>
              <c:numCache>
                <c:formatCode>General</c:formatCode>
                <c:ptCount val="2"/>
                <c:pt idx="0">
                  <c:v>-5.0</c:v>
                </c:pt>
                <c:pt idx="1">
                  <c:v>5.0</c:v>
                </c:pt>
              </c:numCache>
            </c:numRef>
          </c:cat>
          <c:val>
            <c:numRef>
              <c:f>(DataSort!$H$94,DataSort!$J$94)</c:f>
              <c:numCache>
                <c:formatCode>General</c:formatCode>
                <c:ptCount val="2"/>
                <c:pt idx="0">
                  <c:v>0.0</c:v>
                </c:pt>
                <c:pt idx="1">
                  <c:v>0.0</c:v>
                </c:pt>
              </c:numCache>
            </c:numRef>
          </c:val>
        </c:ser>
        <c:dLbls>
          <c:showLegendKey val="0"/>
          <c:showVal val="0"/>
          <c:showCatName val="0"/>
          <c:showSerName val="0"/>
          <c:showPercent val="0"/>
          <c:showBubbleSize val="0"/>
        </c:dLbls>
        <c:gapWidth val="150"/>
        <c:axId val="479479528"/>
        <c:axId val="479486040"/>
      </c:barChart>
      <c:catAx>
        <c:axId val="479479528"/>
        <c:scaling>
          <c:orientation val="minMax"/>
        </c:scaling>
        <c:delete val="0"/>
        <c:axPos val="b"/>
        <c:title>
          <c:tx>
            <c:rich>
              <a:bodyPr/>
              <a:lstStyle/>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Difference: ALT minus ASR_BASE</a:t>
                </a:r>
              </a:p>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Mean </a:t>
                </a:r>
                <a:r>
                  <a:rPr lang="en-US" sz="1000" b="1" i="0" u="none" strike="noStrike" baseline="0">
                    <a:solidFill>
                      <a:srgbClr val="000000"/>
                    </a:solidFill>
                    <a:latin typeface="Arial"/>
                    <a:ea typeface="Arial"/>
                    <a:cs typeface="Arial"/>
                  </a:rPr>
                  <a:t>Period-of-Simulation </a:t>
                </a:r>
                <a:r>
                  <a:rPr lang="en-US" sz="1000" b="1" i="0" u="none" strike="noStrike" baseline="0">
                    <a:solidFill>
                      <a:srgbClr val="000000"/>
                    </a:solidFill>
                    <a:latin typeface="Calibri"/>
                    <a:ea typeface="Calibri"/>
                    <a:cs typeface="Calibri"/>
                  </a:rPr>
                  <a:t>SO4 conc (mg/L)</a:t>
                </a:r>
              </a:p>
            </c:rich>
          </c:tx>
          <c:layout>
            <c:manualLayout>
              <c:xMode val="edge"/>
              <c:yMode val="edge"/>
              <c:x val="0.150358486439195"/>
              <c:y val="0.814814814814815"/>
            </c:manualLayout>
          </c:layout>
          <c:overlay val="0"/>
        </c:title>
        <c:numFmt formatCode="General" sourceLinked="1"/>
        <c:majorTickMark val="out"/>
        <c:minorTickMark val="none"/>
        <c:tickLblPos val="nextTo"/>
        <c:crossAx val="479486040"/>
        <c:crosses val="autoZero"/>
        <c:auto val="1"/>
        <c:lblAlgn val="ctr"/>
        <c:lblOffset val="100"/>
        <c:noMultiLvlLbl val="0"/>
      </c:catAx>
      <c:valAx>
        <c:axId val="479486040"/>
        <c:scaling>
          <c:orientation val="minMax"/>
          <c:max val="50000.0"/>
        </c:scaling>
        <c:delete val="0"/>
        <c:axPos val="l"/>
        <c:majorGridlines/>
        <c:title>
          <c:tx>
            <c:rich>
              <a:bodyPr rot="-5400000" vert="horz"/>
              <a:lstStyle/>
              <a:p>
                <a:pPr>
                  <a:defRPr/>
                </a:pPr>
                <a:r>
                  <a:rPr lang="en-US"/>
                  <a:t>Area (ha) of marsh exceeding absolute value of conc.</a:t>
                </a:r>
                <a:r>
                  <a:rPr lang="en-US" baseline="0"/>
                  <a:t> difference </a:t>
                </a:r>
                <a:r>
                  <a:rPr lang="en-US"/>
                  <a:t>(±</a:t>
                </a:r>
                <a:r>
                  <a:rPr lang="en-US" baseline="0"/>
                  <a:t> mg/L)</a:t>
                </a:r>
                <a:endParaRPr lang="en-US"/>
              </a:p>
            </c:rich>
          </c:tx>
          <c:layout/>
          <c:overlay val="0"/>
        </c:title>
        <c:numFmt formatCode="#,##0" sourceLinked="0"/>
        <c:majorTickMark val="out"/>
        <c:minorTickMark val="none"/>
        <c:tickLblPos val="nextTo"/>
        <c:crossAx val="479479528"/>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DataSort!$B$129</c:f>
              <c:strCache>
                <c:ptCount val="1"/>
                <c:pt idx="0">
                  <c:v>2050B2</c:v>
                </c:pt>
              </c:strCache>
            </c:strRef>
          </c:tx>
          <c:spPr>
            <a:pattFill prst="pct20">
              <a:fgClr>
                <a:prstClr val="black"/>
              </a:fgClr>
              <a:bgClr>
                <a:prstClr val="white"/>
              </a:bgClr>
            </a:pattFill>
            <a:ln>
              <a:solidFill>
                <a:schemeClr val="tx1"/>
              </a:solidFill>
            </a:ln>
          </c:spPr>
          <c:invertIfNegative val="0"/>
          <c:cat>
            <c:numRef>
              <c:f>(DataSort!$E$32,DataSort!$G$32)</c:f>
              <c:numCache>
                <c:formatCode>General</c:formatCode>
                <c:ptCount val="2"/>
                <c:pt idx="0">
                  <c:v>2.0</c:v>
                </c:pt>
                <c:pt idx="1">
                  <c:v>10.0</c:v>
                </c:pt>
              </c:numCache>
            </c:numRef>
          </c:cat>
          <c:val>
            <c:numRef>
              <c:f>(DataSort!$D$129,DataSort!$F$129)</c:f>
              <c:numCache>
                <c:formatCode>General</c:formatCode>
                <c:ptCount val="2"/>
                <c:pt idx="0">
                  <c:v>154450.0</c:v>
                </c:pt>
                <c:pt idx="1">
                  <c:v>64000.0</c:v>
                </c:pt>
              </c:numCache>
            </c:numRef>
          </c:val>
        </c:ser>
        <c:ser>
          <c:idx val="0"/>
          <c:order val="1"/>
          <c:tx>
            <c:strRef>
              <c:f>DataSort!$B$32</c:f>
              <c:strCache>
                <c:ptCount val="1"/>
                <c:pt idx="0">
                  <c:v>ASR_BASE</c:v>
                </c:pt>
              </c:strCache>
            </c:strRef>
          </c:tx>
          <c:spPr>
            <a:solidFill>
              <a:schemeClr val="tx1"/>
            </a:solidFill>
            <a:ln>
              <a:solidFill>
                <a:schemeClr val="tx1"/>
              </a:solidFill>
            </a:ln>
          </c:spPr>
          <c:invertIfNegative val="0"/>
          <c:cat>
            <c:numRef>
              <c:f>(DataSort!$E$32,DataSort!$G$32)</c:f>
              <c:numCache>
                <c:formatCode>General</c:formatCode>
                <c:ptCount val="2"/>
                <c:pt idx="0">
                  <c:v>2.0</c:v>
                </c:pt>
                <c:pt idx="1">
                  <c:v>10.0</c:v>
                </c:pt>
              </c:numCache>
            </c:numRef>
          </c:cat>
          <c:val>
            <c:numRef>
              <c:f>(DataSort!$D$32,DataSort!$F$32)</c:f>
              <c:numCache>
                <c:formatCode>General</c:formatCode>
                <c:ptCount val="2"/>
                <c:pt idx="0">
                  <c:v>156350.0</c:v>
                </c:pt>
                <c:pt idx="1">
                  <c:v>70575.0</c:v>
                </c:pt>
              </c:numCache>
            </c:numRef>
          </c:val>
        </c:ser>
        <c:ser>
          <c:idx val="7"/>
          <c:order val="2"/>
          <c:tx>
            <c:strRef>
              <c:f>DataSort!$B$33</c:f>
              <c:strCache>
                <c:ptCount val="1"/>
                <c:pt idx="0">
                  <c:v>ASR_ALT2C</c:v>
                </c:pt>
              </c:strCache>
            </c:strRef>
          </c:tx>
          <c:spPr>
            <a:pattFill prst="smGrid">
              <a:fgClr>
                <a:srgbClr val="FF0000"/>
              </a:fgClr>
              <a:bgClr>
                <a:prstClr val="white"/>
              </a:bgClr>
            </a:pattFill>
            <a:ln>
              <a:solidFill>
                <a:srgbClr val="FF0000"/>
              </a:solidFill>
            </a:ln>
          </c:spPr>
          <c:invertIfNegative val="0"/>
          <c:cat>
            <c:numRef>
              <c:f>(DataSort!$E$32,DataSort!$G$32)</c:f>
              <c:numCache>
                <c:formatCode>General</c:formatCode>
                <c:ptCount val="2"/>
                <c:pt idx="0">
                  <c:v>2.0</c:v>
                </c:pt>
                <c:pt idx="1">
                  <c:v>10.0</c:v>
                </c:pt>
              </c:numCache>
            </c:numRef>
          </c:cat>
          <c:val>
            <c:numRef>
              <c:f>(DataSort!$D$33,DataSort!$F$33)</c:f>
              <c:numCache>
                <c:formatCode>General</c:formatCode>
                <c:ptCount val="2"/>
                <c:pt idx="0">
                  <c:v>163300.0</c:v>
                </c:pt>
                <c:pt idx="1">
                  <c:v>78025.0</c:v>
                </c:pt>
              </c:numCache>
            </c:numRef>
          </c:val>
        </c:ser>
        <c:ser>
          <c:idx val="2"/>
          <c:order val="3"/>
          <c:tx>
            <c:strRef>
              <c:f>DataSort!$B$65</c:f>
              <c:strCache>
                <c:ptCount val="1"/>
                <c:pt idx="0">
                  <c:v>ASR_ALT2V</c:v>
                </c:pt>
              </c:strCache>
            </c:strRef>
          </c:tx>
          <c:spPr>
            <a:solidFill>
              <a:srgbClr val="0000FF"/>
            </a:solidFill>
            <a:ln>
              <a:solidFill>
                <a:srgbClr val="0000FF"/>
              </a:solidFill>
            </a:ln>
          </c:spPr>
          <c:invertIfNegative val="0"/>
          <c:cat>
            <c:numRef>
              <c:f>(DataSort!$E$32,DataSort!$G$32)</c:f>
              <c:numCache>
                <c:formatCode>General</c:formatCode>
                <c:ptCount val="2"/>
                <c:pt idx="0">
                  <c:v>2.0</c:v>
                </c:pt>
                <c:pt idx="1">
                  <c:v>10.0</c:v>
                </c:pt>
              </c:numCache>
            </c:numRef>
          </c:cat>
          <c:val>
            <c:numRef>
              <c:f>(DataSort!$D$65,DataSort!$F$65)</c:f>
              <c:numCache>
                <c:formatCode>General</c:formatCode>
                <c:ptCount val="2"/>
                <c:pt idx="0">
                  <c:v>158175.0</c:v>
                </c:pt>
                <c:pt idx="1">
                  <c:v>72400.0</c:v>
                </c:pt>
              </c:numCache>
            </c:numRef>
          </c:val>
        </c:ser>
        <c:ser>
          <c:idx val="3"/>
          <c:order val="4"/>
          <c:tx>
            <c:strRef>
              <c:f>DataSort!$B$97</c:f>
              <c:strCache>
                <c:ptCount val="1"/>
                <c:pt idx="0">
                  <c:v>ASR_ALT4V</c:v>
                </c:pt>
              </c:strCache>
            </c:strRef>
          </c:tx>
          <c:invertIfNegative val="0"/>
          <c:cat>
            <c:numRef>
              <c:f>(DataSort!$E$32,DataSort!$G$32)</c:f>
              <c:numCache>
                <c:formatCode>General</c:formatCode>
                <c:ptCount val="2"/>
                <c:pt idx="0">
                  <c:v>2.0</c:v>
                </c:pt>
                <c:pt idx="1">
                  <c:v>10.0</c:v>
                </c:pt>
              </c:numCache>
            </c:numRef>
          </c:cat>
          <c:val>
            <c:numRef>
              <c:f>(DataSort!$D$97,DataSort!$F$97)</c:f>
              <c:numCache>
                <c:formatCode>General</c:formatCode>
                <c:ptCount val="2"/>
                <c:pt idx="0">
                  <c:v>156775.0</c:v>
                </c:pt>
                <c:pt idx="1">
                  <c:v>70900.0</c:v>
                </c:pt>
              </c:numCache>
            </c:numRef>
          </c:val>
        </c:ser>
        <c:dLbls>
          <c:showLegendKey val="0"/>
          <c:showVal val="0"/>
          <c:showCatName val="0"/>
          <c:showSerName val="0"/>
          <c:showPercent val="0"/>
          <c:showBubbleSize val="0"/>
        </c:dLbls>
        <c:gapWidth val="150"/>
        <c:axId val="480127256"/>
        <c:axId val="480133224"/>
      </c:barChart>
      <c:catAx>
        <c:axId val="480127256"/>
        <c:scaling>
          <c:orientation val="minMax"/>
        </c:scaling>
        <c:delete val="0"/>
        <c:axPos val="b"/>
        <c:title>
          <c:tx>
            <c:rich>
              <a:bodyPr/>
              <a:lstStyle/>
              <a:p>
                <a:pPr>
                  <a:defRPr/>
                </a:pPr>
                <a:r>
                  <a:rPr lang="en-US"/>
                  <a:t>Mean</a:t>
                </a:r>
                <a:r>
                  <a:rPr lang="en-US" baseline="0"/>
                  <a:t> Period-of-Simulation SO4 conc (mg/L)</a:t>
                </a:r>
                <a:endParaRPr lang="en-US"/>
              </a:p>
            </c:rich>
          </c:tx>
          <c:layout/>
          <c:overlay val="0"/>
        </c:title>
        <c:numFmt formatCode="General" sourceLinked="1"/>
        <c:majorTickMark val="out"/>
        <c:minorTickMark val="none"/>
        <c:tickLblPos val="nextTo"/>
        <c:crossAx val="480133224"/>
        <c:crosses val="autoZero"/>
        <c:auto val="1"/>
        <c:lblAlgn val="ctr"/>
        <c:lblOffset val="100"/>
        <c:noMultiLvlLbl val="0"/>
      </c:catAx>
      <c:valAx>
        <c:axId val="480133224"/>
        <c:scaling>
          <c:orientation val="minMax"/>
          <c:max val="600000.0"/>
        </c:scaling>
        <c:delete val="0"/>
        <c:axPos val="l"/>
        <c:majorGridlines/>
        <c:title>
          <c:tx>
            <c:rich>
              <a:bodyPr rot="-5400000" vert="horz"/>
              <a:lstStyle/>
              <a:p>
                <a:pPr>
                  <a:defRPr/>
                </a:pPr>
                <a:r>
                  <a:rPr lang="en-US"/>
                  <a:t>Area (ha) of marsh exceeding conc.</a:t>
                </a:r>
              </a:p>
            </c:rich>
          </c:tx>
          <c:layout/>
          <c:overlay val="0"/>
        </c:title>
        <c:numFmt formatCode="#,##0" sourceLinked="0"/>
        <c:majorTickMark val="out"/>
        <c:minorTickMark val="none"/>
        <c:tickLblPos val="nextTo"/>
        <c:crossAx val="480127256"/>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  Better             Worse</a:t>
            </a:r>
          </a:p>
        </c:rich>
      </c:tx>
      <c:layout>
        <c:manualLayout>
          <c:xMode val="edge"/>
          <c:yMode val="edge"/>
          <c:x val="0.216568897637795"/>
          <c:y val="0.0277777777777778"/>
        </c:manualLayout>
      </c:layout>
      <c:overlay val="1"/>
    </c:title>
    <c:autoTitleDeleted val="0"/>
    <c:plotArea>
      <c:layout/>
      <c:barChart>
        <c:barDir val="col"/>
        <c:grouping val="clustered"/>
        <c:varyColors val="0"/>
        <c:ser>
          <c:idx val="1"/>
          <c:order val="0"/>
          <c:tx>
            <c:strRef>
              <c:f>DataSort!$B$34</c:f>
              <c:strCache>
                <c:ptCount val="1"/>
                <c:pt idx="0">
                  <c:v>ASR_ALT2C-ASR_BASE</c:v>
                </c:pt>
              </c:strCache>
            </c:strRef>
          </c:tx>
          <c:spPr>
            <a:pattFill prst="smGrid">
              <a:fgClr>
                <a:srgbClr val="FF0000"/>
              </a:fgClr>
              <a:bgClr>
                <a:prstClr val="white"/>
              </a:bgClr>
            </a:pattFill>
            <a:ln>
              <a:solidFill>
                <a:srgbClr val="FF0000"/>
              </a:solidFill>
            </a:ln>
          </c:spPr>
          <c:invertIfNegative val="0"/>
          <c:cat>
            <c:numRef>
              <c:f>(DataSort!$I$14,DataSort!$K$14)</c:f>
              <c:numCache>
                <c:formatCode>General</c:formatCode>
                <c:ptCount val="2"/>
                <c:pt idx="0">
                  <c:v>-5.0</c:v>
                </c:pt>
                <c:pt idx="1">
                  <c:v>5.0</c:v>
                </c:pt>
              </c:numCache>
            </c:numRef>
          </c:cat>
          <c:val>
            <c:numRef>
              <c:f>(DataSort!$H$34,DataSort!$J$34)</c:f>
              <c:numCache>
                <c:formatCode>General</c:formatCode>
                <c:ptCount val="2"/>
                <c:pt idx="0">
                  <c:v>0.0</c:v>
                </c:pt>
                <c:pt idx="1">
                  <c:v>13025.0</c:v>
                </c:pt>
              </c:numCache>
            </c:numRef>
          </c:val>
        </c:ser>
        <c:ser>
          <c:idx val="2"/>
          <c:order val="1"/>
          <c:tx>
            <c:strRef>
              <c:f>DataSort!$B$66</c:f>
              <c:strCache>
                <c:ptCount val="1"/>
                <c:pt idx="0">
                  <c:v>ASR_ALT2V-ASR_BASE</c:v>
                </c:pt>
              </c:strCache>
            </c:strRef>
          </c:tx>
          <c:spPr>
            <a:solidFill>
              <a:srgbClr val="0000FF"/>
            </a:solidFill>
          </c:spPr>
          <c:invertIfNegative val="0"/>
          <c:cat>
            <c:numRef>
              <c:f>(DataSort!$I$14,DataSort!$K$14)</c:f>
              <c:numCache>
                <c:formatCode>General</c:formatCode>
                <c:ptCount val="2"/>
                <c:pt idx="0">
                  <c:v>-5.0</c:v>
                </c:pt>
                <c:pt idx="1">
                  <c:v>5.0</c:v>
                </c:pt>
              </c:numCache>
            </c:numRef>
          </c:cat>
          <c:val>
            <c:numRef>
              <c:f>(DataSort!$H$66,DataSort!$J$66)</c:f>
              <c:numCache>
                <c:formatCode>General</c:formatCode>
                <c:ptCount val="2"/>
                <c:pt idx="0">
                  <c:v>0.0</c:v>
                </c:pt>
                <c:pt idx="1">
                  <c:v>150.0</c:v>
                </c:pt>
              </c:numCache>
            </c:numRef>
          </c:val>
        </c:ser>
        <c:ser>
          <c:idx val="3"/>
          <c:order val="2"/>
          <c:tx>
            <c:strRef>
              <c:f>DataSort!$B$98</c:f>
              <c:strCache>
                <c:ptCount val="1"/>
                <c:pt idx="0">
                  <c:v>ASR_ALT4V-ASR_BASE</c:v>
                </c:pt>
              </c:strCache>
            </c:strRef>
          </c:tx>
          <c:invertIfNegative val="0"/>
          <c:cat>
            <c:numRef>
              <c:f>(DataSort!$I$14,DataSort!$K$14)</c:f>
              <c:numCache>
                <c:formatCode>General</c:formatCode>
                <c:ptCount val="2"/>
                <c:pt idx="0">
                  <c:v>-5.0</c:v>
                </c:pt>
                <c:pt idx="1">
                  <c:v>5.0</c:v>
                </c:pt>
              </c:numCache>
            </c:numRef>
          </c:cat>
          <c:val>
            <c:numRef>
              <c:f>(DataSort!$H$98,DataSort!$J$98)</c:f>
              <c:numCache>
                <c:formatCode>General</c:formatCode>
                <c:ptCount val="2"/>
                <c:pt idx="0">
                  <c:v>0.0</c:v>
                </c:pt>
                <c:pt idx="1">
                  <c:v>0.0</c:v>
                </c:pt>
              </c:numCache>
            </c:numRef>
          </c:val>
        </c:ser>
        <c:dLbls>
          <c:showLegendKey val="0"/>
          <c:showVal val="0"/>
          <c:showCatName val="0"/>
          <c:showSerName val="0"/>
          <c:showPercent val="0"/>
          <c:showBubbleSize val="0"/>
        </c:dLbls>
        <c:gapWidth val="150"/>
        <c:axId val="513350728"/>
        <c:axId val="513428904"/>
      </c:barChart>
      <c:catAx>
        <c:axId val="513350728"/>
        <c:scaling>
          <c:orientation val="minMax"/>
        </c:scaling>
        <c:delete val="0"/>
        <c:axPos val="b"/>
        <c:title>
          <c:tx>
            <c:rich>
              <a:bodyPr/>
              <a:lstStyle/>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Difference: ALT minus ASR_BASE</a:t>
                </a:r>
              </a:p>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Mean </a:t>
                </a:r>
                <a:r>
                  <a:rPr lang="en-US" sz="1000" b="1" i="0" u="none" strike="noStrike" baseline="0">
                    <a:solidFill>
                      <a:srgbClr val="000000"/>
                    </a:solidFill>
                    <a:latin typeface="Arial"/>
                    <a:ea typeface="Arial"/>
                    <a:cs typeface="Arial"/>
                  </a:rPr>
                  <a:t>Period-of-Simulation </a:t>
                </a:r>
                <a:r>
                  <a:rPr lang="en-US" sz="1000" b="1" i="0" u="none" strike="noStrike" baseline="0">
                    <a:solidFill>
                      <a:srgbClr val="000000"/>
                    </a:solidFill>
                    <a:latin typeface="Calibri"/>
                    <a:ea typeface="Calibri"/>
                    <a:cs typeface="Calibri"/>
                  </a:rPr>
                  <a:t>SO4 conc (mg/L)</a:t>
                </a:r>
              </a:p>
            </c:rich>
          </c:tx>
          <c:layout>
            <c:manualLayout>
              <c:xMode val="edge"/>
              <c:yMode val="edge"/>
              <c:x val="0.150358486439195"/>
              <c:y val="0.814814814814815"/>
            </c:manualLayout>
          </c:layout>
          <c:overlay val="0"/>
        </c:title>
        <c:numFmt formatCode="General" sourceLinked="1"/>
        <c:majorTickMark val="out"/>
        <c:minorTickMark val="none"/>
        <c:tickLblPos val="nextTo"/>
        <c:crossAx val="513428904"/>
        <c:crosses val="autoZero"/>
        <c:auto val="1"/>
        <c:lblAlgn val="ctr"/>
        <c:lblOffset val="100"/>
        <c:noMultiLvlLbl val="0"/>
      </c:catAx>
      <c:valAx>
        <c:axId val="513428904"/>
        <c:scaling>
          <c:orientation val="minMax"/>
          <c:max val="50000.0"/>
        </c:scaling>
        <c:delete val="0"/>
        <c:axPos val="l"/>
        <c:majorGridlines/>
        <c:title>
          <c:tx>
            <c:rich>
              <a:bodyPr rot="-5400000" vert="horz"/>
              <a:lstStyle/>
              <a:p>
                <a:pPr>
                  <a:defRPr/>
                </a:pPr>
                <a:r>
                  <a:rPr lang="en-US"/>
                  <a:t>Area (ha) of marsh exceeding absolute value of conc.</a:t>
                </a:r>
                <a:r>
                  <a:rPr lang="en-US" baseline="0"/>
                  <a:t> difference </a:t>
                </a:r>
                <a:r>
                  <a:rPr lang="en-US"/>
                  <a:t>(±</a:t>
                </a:r>
                <a:r>
                  <a:rPr lang="en-US" baseline="0"/>
                  <a:t> mg/L)</a:t>
                </a:r>
                <a:endParaRPr lang="en-US"/>
              </a:p>
            </c:rich>
          </c:tx>
          <c:layout/>
          <c:overlay val="0"/>
        </c:title>
        <c:numFmt formatCode="#,##0" sourceLinked="0"/>
        <c:majorTickMark val="out"/>
        <c:minorTickMark val="none"/>
        <c:tickLblPos val="nextTo"/>
        <c:crossAx val="513350728"/>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  Better             Worse</a:t>
            </a:r>
          </a:p>
        </c:rich>
      </c:tx>
      <c:layout>
        <c:manualLayout>
          <c:xMode val="edge"/>
          <c:yMode val="edge"/>
          <c:x val="0.216568897637795"/>
          <c:y val="0.0277777777777778"/>
        </c:manualLayout>
      </c:layout>
      <c:overlay val="1"/>
    </c:title>
    <c:autoTitleDeleted val="0"/>
    <c:plotArea>
      <c:layout/>
      <c:barChart>
        <c:barDir val="col"/>
        <c:grouping val="clustered"/>
        <c:varyColors val="0"/>
        <c:ser>
          <c:idx val="1"/>
          <c:order val="0"/>
          <c:tx>
            <c:strRef>
              <c:f>DataSort!$B$107</c:f>
              <c:strCache>
                <c:ptCount val="1"/>
                <c:pt idx="0">
                  <c:v>ASR_BASE-2050B2</c:v>
                </c:pt>
              </c:strCache>
            </c:strRef>
          </c:tx>
          <c:spPr>
            <a:solidFill>
              <a:schemeClr val="tx1"/>
            </a:solidFill>
            <a:ln>
              <a:solidFill>
                <a:schemeClr val="tx1"/>
              </a:solidFill>
            </a:ln>
          </c:spPr>
          <c:invertIfNegative val="0"/>
          <c:cat>
            <c:numRef>
              <c:f>(DataSort!$I$107,DataSort!$K$107)</c:f>
              <c:numCache>
                <c:formatCode>General</c:formatCode>
                <c:ptCount val="2"/>
                <c:pt idx="0">
                  <c:v>-5.0</c:v>
                </c:pt>
                <c:pt idx="1">
                  <c:v>5.0</c:v>
                </c:pt>
              </c:numCache>
            </c:numRef>
          </c:cat>
          <c:val>
            <c:numRef>
              <c:f>(DataSort!$H$107,DataSort!$J$107)</c:f>
              <c:numCache>
                <c:formatCode>General</c:formatCode>
                <c:ptCount val="2"/>
                <c:pt idx="0">
                  <c:v>46200.0</c:v>
                </c:pt>
                <c:pt idx="1">
                  <c:v>12500.0</c:v>
                </c:pt>
              </c:numCache>
            </c:numRef>
          </c:val>
        </c:ser>
        <c:dLbls>
          <c:showLegendKey val="0"/>
          <c:showVal val="0"/>
          <c:showCatName val="0"/>
          <c:showSerName val="0"/>
          <c:showPercent val="0"/>
          <c:showBubbleSize val="0"/>
        </c:dLbls>
        <c:gapWidth val="150"/>
        <c:axId val="479436984"/>
        <c:axId val="513691128"/>
      </c:barChart>
      <c:catAx>
        <c:axId val="479436984"/>
        <c:scaling>
          <c:orientation val="minMax"/>
        </c:scaling>
        <c:delete val="0"/>
        <c:axPos val="b"/>
        <c:title>
          <c:tx>
            <c:rich>
              <a:bodyPr/>
              <a:lstStyle/>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Difference: ASR_BASE minus 2050B</a:t>
                </a:r>
              </a:p>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Mean </a:t>
                </a:r>
                <a:r>
                  <a:rPr lang="en-US" sz="1000" b="1" i="0" u="none" strike="noStrike" baseline="0">
                    <a:solidFill>
                      <a:srgbClr val="000000"/>
                    </a:solidFill>
                    <a:latin typeface="Arial"/>
                    <a:ea typeface="Arial"/>
                    <a:cs typeface="Arial"/>
                  </a:rPr>
                  <a:t>Period-of-Simulation </a:t>
                </a:r>
                <a:r>
                  <a:rPr lang="en-US" sz="1000" b="1" i="0" u="none" strike="noStrike" baseline="0">
                    <a:solidFill>
                      <a:srgbClr val="000000"/>
                    </a:solidFill>
                    <a:latin typeface="Calibri"/>
                    <a:ea typeface="Calibri"/>
                    <a:cs typeface="Calibri"/>
                  </a:rPr>
                  <a:t>SO4 conc (mg/L)</a:t>
                </a:r>
              </a:p>
            </c:rich>
          </c:tx>
          <c:layout>
            <c:manualLayout>
              <c:xMode val="edge"/>
              <c:yMode val="edge"/>
              <c:x val="0.150358486439195"/>
              <c:y val="0.814814814814815"/>
            </c:manualLayout>
          </c:layout>
          <c:overlay val="0"/>
        </c:title>
        <c:numFmt formatCode="General" sourceLinked="1"/>
        <c:majorTickMark val="out"/>
        <c:minorTickMark val="none"/>
        <c:tickLblPos val="nextTo"/>
        <c:crossAx val="513691128"/>
        <c:crosses val="autoZero"/>
        <c:auto val="1"/>
        <c:lblAlgn val="ctr"/>
        <c:lblOffset val="100"/>
        <c:noMultiLvlLbl val="0"/>
      </c:catAx>
      <c:valAx>
        <c:axId val="513691128"/>
        <c:scaling>
          <c:orientation val="minMax"/>
          <c:max val="50000.0"/>
        </c:scaling>
        <c:delete val="0"/>
        <c:axPos val="l"/>
        <c:majorGridlines/>
        <c:title>
          <c:tx>
            <c:rich>
              <a:bodyPr rot="-5400000" vert="horz"/>
              <a:lstStyle/>
              <a:p>
                <a:pPr>
                  <a:defRPr/>
                </a:pPr>
                <a:r>
                  <a:rPr lang="en-US"/>
                  <a:t>Area (ha) of marsh exceeding absolute value of conc.</a:t>
                </a:r>
                <a:r>
                  <a:rPr lang="en-US" baseline="0"/>
                  <a:t> difference </a:t>
                </a:r>
                <a:r>
                  <a:rPr lang="en-US"/>
                  <a:t>(±</a:t>
                </a:r>
                <a:r>
                  <a:rPr lang="en-US" baseline="0"/>
                  <a:t> mg/L)</a:t>
                </a:r>
                <a:endParaRPr lang="en-US"/>
              </a:p>
            </c:rich>
          </c:tx>
          <c:layout/>
          <c:overlay val="0"/>
        </c:title>
        <c:numFmt formatCode="#,##0" sourceLinked="0"/>
        <c:majorTickMark val="out"/>
        <c:minorTickMark val="none"/>
        <c:tickLblPos val="nextTo"/>
        <c:crossAx val="479436984"/>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DataSort!$B$105</c:f>
              <c:strCache>
                <c:ptCount val="1"/>
                <c:pt idx="0">
                  <c:v>2050B2</c:v>
                </c:pt>
              </c:strCache>
            </c:strRef>
          </c:tx>
          <c:spPr>
            <a:pattFill prst="pct20">
              <a:fgClr>
                <a:prstClr val="black"/>
              </a:fgClr>
              <a:bgClr>
                <a:prstClr val="white"/>
              </a:bgClr>
            </a:pattFill>
            <a:ln>
              <a:solidFill>
                <a:schemeClr val="tx1"/>
              </a:solidFill>
            </a:ln>
          </c:spPr>
          <c:invertIfNegative val="0"/>
          <c:cat>
            <c:numRef>
              <c:f>(DataSort!$E$8,DataSort!$G$8)</c:f>
              <c:numCache>
                <c:formatCode>General</c:formatCode>
                <c:ptCount val="2"/>
                <c:pt idx="0">
                  <c:v>2.0</c:v>
                </c:pt>
                <c:pt idx="1">
                  <c:v>10.0</c:v>
                </c:pt>
              </c:numCache>
            </c:numRef>
          </c:cat>
          <c:val>
            <c:numRef>
              <c:f>(DataSort!$D$105,DataSort!$F$105)</c:f>
              <c:numCache>
                <c:formatCode>General</c:formatCode>
                <c:ptCount val="2"/>
                <c:pt idx="0">
                  <c:v>486325.0</c:v>
                </c:pt>
                <c:pt idx="1">
                  <c:v>165775.0</c:v>
                </c:pt>
              </c:numCache>
            </c:numRef>
          </c:val>
        </c:ser>
        <c:ser>
          <c:idx val="0"/>
          <c:order val="1"/>
          <c:tx>
            <c:strRef>
              <c:f>DataSort!$B$8</c:f>
              <c:strCache>
                <c:ptCount val="1"/>
                <c:pt idx="0">
                  <c:v>ASR_BASE</c:v>
                </c:pt>
              </c:strCache>
            </c:strRef>
          </c:tx>
          <c:spPr>
            <a:solidFill>
              <a:schemeClr val="tx1"/>
            </a:solidFill>
            <a:ln>
              <a:solidFill>
                <a:schemeClr val="tx1"/>
              </a:solidFill>
            </a:ln>
          </c:spPr>
          <c:invertIfNegative val="0"/>
          <c:cat>
            <c:numRef>
              <c:f>(DataSort!$E$8,DataSort!$G$8)</c:f>
              <c:numCache>
                <c:formatCode>General</c:formatCode>
                <c:ptCount val="2"/>
                <c:pt idx="0">
                  <c:v>2.0</c:v>
                </c:pt>
                <c:pt idx="1">
                  <c:v>10.0</c:v>
                </c:pt>
              </c:numCache>
            </c:numRef>
          </c:cat>
          <c:val>
            <c:numRef>
              <c:f>(DataSort!$D$8,DataSort!$F$8)</c:f>
              <c:numCache>
                <c:formatCode>General</c:formatCode>
                <c:ptCount val="2"/>
                <c:pt idx="0">
                  <c:v>468250.0</c:v>
                </c:pt>
                <c:pt idx="1">
                  <c:v>153050.0</c:v>
                </c:pt>
              </c:numCache>
            </c:numRef>
          </c:val>
        </c:ser>
        <c:ser>
          <c:idx val="7"/>
          <c:order val="2"/>
          <c:tx>
            <c:strRef>
              <c:f>DataSort!$B$9</c:f>
              <c:strCache>
                <c:ptCount val="1"/>
                <c:pt idx="0">
                  <c:v>ASR_ALT2C</c:v>
                </c:pt>
              </c:strCache>
            </c:strRef>
          </c:tx>
          <c:spPr>
            <a:pattFill prst="smGrid">
              <a:fgClr>
                <a:srgbClr val="FF0000"/>
              </a:fgClr>
              <a:bgClr>
                <a:prstClr val="white"/>
              </a:bgClr>
            </a:pattFill>
            <a:ln>
              <a:solidFill>
                <a:srgbClr val="FF0000"/>
              </a:solidFill>
            </a:ln>
          </c:spPr>
          <c:invertIfNegative val="0"/>
          <c:cat>
            <c:numRef>
              <c:f>(DataSort!$E$8,DataSort!$G$8)</c:f>
              <c:numCache>
                <c:formatCode>General</c:formatCode>
                <c:ptCount val="2"/>
                <c:pt idx="0">
                  <c:v>2.0</c:v>
                </c:pt>
                <c:pt idx="1">
                  <c:v>10.0</c:v>
                </c:pt>
              </c:numCache>
            </c:numRef>
          </c:cat>
          <c:val>
            <c:numRef>
              <c:f>(DataSort!$D$9,DataSort!$F$9)</c:f>
              <c:numCache>
                <c:formatCode>General</c:formatCode>
                <c:ptCount val="2"/>
                <c:pt idx="0">
                  <c:v>478725.0</c:v>
                </c:pt>
                <c:pt idx="1">
                  <c:v>159900.0</c:v>
                </c:pt>
              </c:numCache>
            </c:numRef>
          </c:val>
        </c:ser>
        <c:ser>
          <c:idx val="2"/>
          <c:order val="3"/>
          <c:tx>
            <c:strRef>
              <c:f>DataSort!$B$41</c:f>
              <c:strCache>
                <c:ptCount val="1"/>
                <c:pt idx="0">
                  <c:v>ASR_ALT2V</c:v>
                </c:pt>
              </c:strCache>
            </c:strRef>
          </c:tx>
          <c:spPr>
            <a:solidFill>
              <a:srgbClr val="0000FF"/>
            </a:solidFill>
            <a:ln>
              <a:solidFill>
                <a:srgbClr val="0000FF"/>
              </a:solidFill>
            </a:ln>
          </c:spPr>
          <c:invertIfNegative val="0"/>
          <c:cat>
            <c:numRef>
              <c:f>(DataSort!$E$8,DataSort!$G$8)</c:f>
              <c:numCache>
                <c:formatCode>General</c:formatCode>
                <c:ptCount val="2"/>
                <c:pt idx="0">
                  <c:v>2.0</c:v>
                </c:pt>
                <c:pt idx="1">
                  <c:v>10.0</c:v>
                </c:pt>
              </c:numCache>
            </c:numRef>
          </c:cat>
          <c:val>
            <c:numRef>
              <c:f>(DataSort!$D$41,DataSort!$F$41)</c:f>
              <c:numCache>
                <c:formatCode>General</c:formatCode>
                <c:ptCount val="2"/>
                <c:pt idx="0">
                  <c:v>471175.0</c:v>
                </c:pt>
                <c:pt idx="1">
                  <c:v>154875.0</c:v>
                </c:pt>
              </c:numCache>
            </c:numRef>
          </c:val>
        </c:ser>
        <c:ser>
          <c:idx val="3"/>
          <c:order val="4"/>
          <c:tx>
            <c:strRef>
              <c:f>DataSort!$B$73</c:f>
              <c:strCache>
                <c:ptCount val="1"/>
                <c:pt idx="0">
                  <c:v>ASR_ALT4V</c:v>
                </c:pt>
              </c:strCache>
            </c:strRef>
          </c:tx>
          <c:invertIfNegative val="0"/>
          <c:cat>
            <c:numRef>
              <c:f>(DataSort!$E$8,DataSort!$G$8)</c:f>
              <c:numCache>
                <c:formatCode>General</c:formatCode>
                <c:ptCount val="2"/>
                <c:pt idx="0">
                  <c:v>2.0</c:v>
                </c:pt>
                <c:pt idx="1">
                  <c:v>10.0</c:v>
                </c:pt>
              </c:numCache>
            </c:numRef>
          </c:cat>
          <c:val>
            <c:numRef>
              <c:f>(DataSort!$D$73,DataSort!$F$73)</c:f>
              <c:numCache>
                <c:formatCode>General</c:formatCode>
                <c:ptCount val="2"/>
                <c:pt idx="0">
                  <c:v>469775.0</c:v>
                </c:pt>
                <c:pt idx="1">
                  <c:v>153700.0</c:v>
                </c:pt>
              </c:numCache>
            </c:numRef>
          </c:val>
        </c:ser>
        <c:dLbls>
          <c:showLegendKey val="0"/>
          <c:showVal val="0"/>
          <c:showCatName val="0"/>
          <c:showSerName val="0"/>
          <c:showPercent val="0"/>
          <c:showBubbleSize val="0"/>
        </c:dLbls>
        <c:gapWidth val="150"/>
        <c:axId val="480867608"/>
        <c:axId val="480693432"/>
      </c:barChart>
      <c:catAx>
        <c:axId val="480867608"/>
        <c:scaling>
          <c:orientation val="minMax"/>
        </c:scaling>
        <c:delete val="0"/>
        <c:axPos val="b"/>
        <c:title>
          <c:tx>
            <c:rich>
              <a:bodyPr/>
              <a:lstStyle/>
              <a:p>
                <a:pPr>
                  <a:defRPr/>
                </a:pPr>
                <a:r>
                  <a:rPr lang="en-US"/>
                  <a:t>Mean</a:t>
                </a:r>
                <a:r>
                  <a:rPr lang="en-US" baseline="0"/>
                  <a:t> Period-of-Simulation SO4 conc (mg/L)</a:t>
                </a:r>
                <a:endParaRPr lang="en-US"/>
              </a:p>
            </c:rich>
          </c:tx>
          <c:layout/>
          <c:overlay val="0"/>
        </c:title>
        <c:numFmt formatCode="General" sourceLinked="1"/>
        <c:majorTickMark val="out"/>
        <c:minorTickMark val="none"/>
        <c:tickLblPos val="nextTo"/>
        <c:crossAx val="480693432"/>
        <c:crosses val="autoZero"/>
        <c:auto val="1"/>
        <c:lblAlgn val="ctr"/>
        <c:lblOffset val="100"/>
        <c:noMultiLvlLbl val="0"/>
      </c:catAx>
      <c:valAx>
        <c:axId val="480693432"/>
        <c:scaling>
          <c:orientation val="minMax"/>
          <c:max val="600000.0"/>
        </c:scaling>
        <c:delete val="0"/>
        <c:axPos val="l"/>
        <c:majorGridlines/>
        <c:title>
          <c:tx>
            <c:rich>
              <a:bodyPr rot="-5400000" vert="horz"/>
              <a:lstStyle/>
              <a:p>
                <a:pPr>
                  <a:defRPr/>
                </a:pPr>
                <a:r>
                  <a:rPr lang="en-US"/>
                  <a:t>Area (ha) of marsh exceeding conc.</a:t>
                </a:r>
              </a:p>
            </c:rich>
          </c:tx>
          <c:layout/>
          <c:overlay val="0"/>
        </c:title>
        <c:numFmt formatCode="#,##0" sourceLinked="0"/>
        <c:majorTickMark val="out"/>
        <c:minorTickMark val="none"/>
        <c:tickLblPos val="nextTo"/>
        <c:crossAx val="480867608"/>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  Better             Worse</a:t>
            </a:r>
          </a:p>
        </c:rich>
      </c:tx>
      <c:layout>
        <c:manualLayout>
          <c:xMode val="edge"/>
          <c:yMode val="edge"/>
          <c:x val="0.216568897637795"/>
          <c:y val="0.0277777777777778"/>
        </c:manualLayout>
      </c:layout>
      <c:overlay val="1"/>
    </c:title>
    <c:autoTitleDeleted val="0"/>
    <c:plotArea>
      <c:layout/>
      <c:barChart>
        <c:barDir val="col"/>
        <c:grouping val="clustered"/>
        <c:varyColors val="0"/>
        <c:ser>
          <c:idx val="1"/>
          <c:order val="0"/>
          <c:tx>
            <c:strRef>
              <c:f>DataSort!$B$10</c:f>
              <c:strCache>
                <c:ptCount val="1"/>
                <c:pt idx="0">
                  <c:v>ASR_ALT2C-ASR_BASE</c:v>
                </c:pt>
              </c:strCache>
            </c:strRef>
          </c:tx>
          <c:spPr>
            <a:pattFill prst="smGrid">
              <a:fgClr>
                <a:srgbClr val="FF0000"/>
              </a:fgClr>
              <a:bgClr>
                <a:prstClr val="white"/>
              </a:bgClr>
            </a:pattFill>
            <a:ln>
              <a:solidFill>
                <a:srgbClr val="FF0000"/>
              </a:solidFill>
            </a:ln>
          </c:spPr>
          <c:invertIfNegative val="0"/>
          <c:cat>
            <c:numRef>
              <c:f>(DataSort!$I$10,DataSort!$K$10)</c:f>
              <c:numCache>
                <c:formatCode>General</c:formatCode>
                <c:ptCount val="2"/>
                <c:pt idx="0">
                  <c:v>-5.0</c:v>
                </c:pt>
                <c:pt idx="1">
                  <c:v>5.0</c:v>
                </c:pt>
              </c:numCache>
            </c:numRef>
          </c:cat>
          <c:val>
            <c:numRef>
              <c:f>(DataSort!$H$10,DataSort!$J$10)</c:f>
              <c:numCache>
                <c:formatCode>General</c:formatCode>
                <c:ptCount val="2"/>
                <c:pt idx="0">
                  <c:v>0.0</c:v>
                </c:pt>
                <c:pt idx="1">
                  <c:v>0.0</c:v>
                </c:pt>
              </c:numCache>
            </c:numRef>
          </c:val>
        </c:ser>
        <c:ser>
          <c:idx val="2"/>
          <c:order val="1"/>
          <c:tx>
            <c:strRef>
              <c:f>DataSort!$B$42</c:f>
              <c:strCache>
                <c:ptCount val="1"/>
                <c:pt idx="0">
                  <c:v>ASR_ALT2V-ASR_BASE</c:v>
                </c:pt>
              </c:strCache>
            </c:strRef>
          </c:tx>
          <c:spPr>
            <a:solidFill>
              <a:srgbClr val="0000FF"/>
            </a:solidFill>
          </c:spPr>
          <c:invertIfNegative val="0"/>
          <c:cat>
            <c:numRef>
              <c:f>(DataSort!$I$10,DataSort!$K$10)</c:f>
              <c:numCache>
                <c:formatCode>General</c:formatCode>
                <c:ptCount val="2"/>
                <c:pt idx="0">
                  <c:v>-5.0</c:v>
                </c:pt>
                <c:pt idx="1">
                  <c:v>5.0</c:v>
                </c:pt>
              </c:numCache>
            </c:numRef>
          </c:cat>
          <c:val>
            <c:numRef>
              <c:f>(DataSort!$H$42,DataSort!$J$42)</c:f>
              <c:numCache>
                <c:formatCode>General</c:formatCode>
                <c:ptCount val="2"/>
                <c:pt idx="0">
                  <c:v>0.0</c:v>
                </c:pt>
                <c:pt idx="1">
                  <c:v>0.0</c:v>
                </c:pt>
              </c:numCache>
            </c:numRef>
          </c:val>
        </c:ser>
        <c:ser>
          <c:idx val="3"/>
          <c:order val="2"/>
          <c:tx>
            <c:strRef>
              <c:f>DataSort!$B$74</c:f>
              <c:strCache>
                <c:ptCount val="1"/>
                <c:pt idx="0">
                  <c:v>ASR_ALT4V-ASR_BASE</c:v>
                </c:pt>
              </c:strCache>
            </c:strRef>
          </c:tx>
          <c:invertIfNegative val="0"/>
          <c:cat>
            <c:numRef>
              <c:f>(DataSort!$I$10,DataSort!$K$10)</c:f>
              <c:numCache>
                <c:formatCode>General</c:formatCode>
                <c:ptCount val="2"/>
                <c:pt idx="0">
                  <c:v>-5.0</c:v>
                </c:pt>
                <c:pt idx="1">
                  <c:v>5.0</c:v>
                </c:pt>
              </c:numCache>
            </c:numRef>
          </c:cat>
          <c:val>
            <c:numRef>
              <c:f>(DataSort!$H$74,DataSort!$J$74)</c:f>
              <c:numCache>
                <c:formatCode>General</c:formatCode>
                <c:ptCount val="2"/>
                <c:pt idx="0">
                  <c:v>0.0</c:v>
                </c:pt>
                <c:pt idx="1">
                  <c:v>0.0</c:v>
                </c:pt>
              </c:numCache>
            </c:numRef>
          </c:val>
        </c:ser>
        <c:dLbls>
          <c:showLegendKey val="0"/>
          <c:showVal val="0"/>
          <c:showCatName val="0"/>
          <c:showSerName val="0"/>
          <c:showPercent val="0"/>
          <c:showBubbleSize val="0"/>
        </c:dLbls>
        <c:gapWidth val="150"/>
        <c:axId val="479521400"/>
        <c:axId val="479527912"/>
      </c:barChart>
      <c:catAx>
        <c:axId val="479521400"/>
        <c:scaling>
          <c:orientation val="minMax"/>
        </c:scaling>
        <c:delete val="0"/>
        <c:axPos val="b"/>
        <c:title>
          <c:tx>
            <c:rich>
              <a:bodyPr/>
              <a:lstStyle/>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Difference: ALT minus ASR_BASE</a:t>
                </a:r>
              </a:p>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Mean </a:t>
                </a:r>
                <a:r>
                  <a:rPr lang="en-US" sz="1000" b="1" i="0" u="none" strike="noStrike" baseline="0">
                    <a:solidFill>
                      <a:srgbClr val="000000"/>
                    </a:solidFill>
                    <a:latin typeface="Arial"/>
                    <a:ea typeface="Arial"/>
                    <a:cs typeface="Arial"/>
                  </a:rPr>
                  <a:t>Period-of-Simulation </a:t>
                </a:r>
                <a:r>
                  <a:rPr lang="en-US" sz="1000" b="1" i="0" u="none" strike="noStrike" baseline="0">
                    <a:solidFill>
                      <a:srgbClr val="000000"/>
                    </a:solidFill>
                    <a:latin typeface="Calibri"/>
                    <a:ea typeface="Calibri"/>
                    <a:cs typeface="Calibri"/>
                  </a:rPr>
                  <a:t>SO4 conc (mg/L)</a:t>
                </a:r>
              </a:p>
            </c:rich>
          </c:tx>
          <c:layout>
            <c:manualLayout>
              <c:xMode val="edge"/>
              <c:yMode val="edge"/>
              <c:x val="0.150358486439195"/>
              <c:y val="0.814814814814815"/>
            </c:manualLayout>
          </c:layout>
          <c:overlay val="0"/>
        </c:title>
        <c:numFmt formatCode="General" sourceLinked="1"/>
        <c:majorTickMark val="out"/>
        <c:minorTickMark val="none"/>
        <c:tickLblPos val="nextTo"/>
        <c:crossAx val="479527912"/>
        <c:crosses val="autoZero"/>
        <c:auto val="1"/>
        <c:lblAlgn val="ctr"/>
        <c:lblOffset val="100"/>
        <c:noMultiLvlLbl val="0"/>
      </c:catAx>
      <c:valAx>
        <c:axId val="479527912"/>
        <c:scaling>
          <c:orientation val="minMax"/>
          <c:max val="50000.0"/>
        </c:scaling>
        <c:delete val="0"/>
        <c:axPos val="l"/>
        <c:majorGridlines/>
        <c:title>
          <c:tx>
            <c:rich>
              <a:bodyPr rot="-5400000" vert="horz"/>
              <a:lstStyle/>
              <a:p>
                <a:pPr>
                  <a:defRPr/>
                </a:pPr>
                <a:r>
                  <a:rPr lang="en-US"/>
                  <a:t>Area (ha) of marsh exceeding absolute value of conc.</a:t>
                </a:r>
                <a:r>
                  <a:rPr lang="en-US" baseline="0"/>
                  <a:t> difference </a:t>
                </a:r>
                <a:r>
                  <a:rPr lang="en-US"/>
                  <a:t>(±</a:t>
                </a:r>
                <a:r>
                  <a:rPr lang="en-US" baseline="0"/>
                  <a:t> mg/L)</a:t>
                </a:r>
                <a:endParaRPr lang="en-US"/>
              </a:p>
            </c:rich>
          </c:tx>
          <c:layout/>
          <c:overlay val="0"/>
        </c:title>
        <c:numFmt formatCode="#,##0" sourceLinked="0"/>
        <c:majorTickMark val="out"/>
        <c:minorTickMark val="none"/>
        <c:tickLblPos val="nextTo"/>
        <c:crossAx val="479521400"/>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DataSort!$B$101</c:f>
              <c:strCache>
                <c:ptCount val="1"/>
                <c:pt idx="0">
                  <c:v>2050B2</c:v>
                </c:pt>
              </c:strCache>
            </c:strRef>
          </c:tx>
          <c:spPr>
            <a:pattFill prst="pct20">
              <a:fgClr>
                <a:prstClr val="black"/>
              </a:fgClr>
              <a:bgClr>
                <a:prstClr val="white"/>
              </a:bgClr>
            </a:pattFill>
            <a:ln>
              <a:solidFill>
                <a:schemeClr val="tx1"/>
              </a:solidFill>
            </a:ln>
          </c:spPr>
          <c:invertIfNegative val="0"/>
          <c:cat>
            <c:numRef>
              <c:f>(DataSort!$E$4,DataSort!$G$4)</c:f>
              <c:numCache>
                <c:formatCode>General</c:formatCode>
                <c:ptCount val="2"/>
                <c:pt idx="0">
                  <c:v>15.0</c:v>
                </c:pt>
                <c:pt idx="1">
                  <c:v>30.0</c:v>
                </c:pt>
              </c:numCache>
            </c:numRef>
          </c:cat>
          <c:val>
            <c:numRef>
              <c:f>(DataSort!$D$101,DataSort!$F$101)</c:f>
              <c:numCache>
                <c:formatCode>General</c:formatCode>
                <c:ptCount val="2"/>
                <c:pt idx="0">
                  <c:v>280000.0</c:v>
                </c:pt>
                <c:pt idx="1">
                  <c:v>157875.0</c:v>
                </c:pt>
              </c:numCache>
            </c:numRef>
          </c:val>
        </c:ser>
        <c:ser>
          <c:idx val="0"/>
          <c:order val="1"/>
          <c:tx>
            <c:strRef>
              <c:f>DataSort!$B$4</c:f>
              <c:strCache>
                <c:ptCount val="1"/>
                <c:pt idx="0">
                  <c:v>ASR_BASE</c:v>
                </c:pt>
              </c:strCache>
            </c:strRef>
          </c:tx>
          <c:spPr>
            <a:solidFill>
              <a:schemeClr val="tx1"/>
            </a:solidFill>
            <a:ln>
              <a:solidFill>
                <a:schemeClr val="tx1"/>
              </a:solidFill>
            </a:ln>
          </c:spPr>
          <c:invertIfNegative val="0"/>
          <c:cat>
            <c:numRef>
              <c:f>(DataSort!$E$4,DataSort!$G$4)</c:f>
              <c:numCache>
                <c:formatCode>General</c:formatCode>
                <c:ptCount val="2"/>
                <c:pt idx="0">
                  <c:v>15.0</c:v>
                </c:pt>
                <c:pt idx="1">
                  <c:v>30.0</c:v>
                </c:pt>
              </c:numCache>
            </c:numRef>
          </c:cat>
          <c:val>
            <c:numRef>
              <c:f>(DataSort!$D$4,DataSort!$F$4)</c:f>
              <c:numCache>
                <c:formatCode>General</c:formatCode>
                <c:ptCount val="2"/>
                <c:pt idx="0">
                  <c:v>266075.0</c:v>
                </c:pt>
                <c:pt idx="1">
                  <c:v>145075.0</c:v>
                </c:pt>
              </c:numCache>
            </c:numRef>
          </c:val>
        </c:ser>
        <c:ser>
          <c:idx val="7"/>
          <c:order val="2"/>
          <c:tx>
            <c:strRef>
              <c:f>DataSort!$B$5</c:f>
              <c:strCache>
                <c:ptCount val="1"/>
                <c:pt idx="0">
                  <c:v>ASR_ALT2C</c:v>
                </c:pt>
              </c:strCache>
            </c:strRef>
          </c:tx>
          <c:spPr>
            <a:pattFill prst="smGrid">
              <a:fgClr>
                <a:srgbClr val="FF0000"/>
              </a:fgClr>
              <a:bgClr>
                <a:prstClr val="white"/>
              </a:bgClr>
            </a:pattFill>
            <a:ln>
              <a:solidFill>
                <a:srgbClr val="FF0000"/>
              </a:solidFill>
            </a:ln>
          </c:spPr>
          <c:invertIfNegative val="0"/>
          <c:cat>
            <c:numRef>
              <c:f>(DataSort!$E$4,DataSort!$G$4)</c:f>
              <c:numCache>
                <c:formatCode>General</c:formatCode>
                <c:ptCount val="2"/>
                <c:pt idx="0">
                  <c:v>15.0</c:v>
                </c:pt>
                <c:pt idx="1">
                  <c:v>30.0</c:v>
                </c:pt>
              </c:numCache>
            </c:numRef>
          </c:cat>
          <c:val>
            <c:numRef>
              <c:f>(DataSort!$D$5,DataSort!$F$5)</c:f>
              <c:numCache>
                <c:formatCode>General</c:formatCode>
                <c:ptCount val="2"/>
                <c:pt idx="0">
                  <c:v>281950.0</c:v>
                </c:pt>
                <c:pt idx="1">
                  <c:v>151800.0</c:v>
                </c:pt>
              </c:numCache>
            </c:numRef>
          </c:val>
        </c:ser>
        <c:ser>
          <c:idx val="2"/>
          <c:order val="3"/>
          <c:tx>
            <c:strRef>
              <c:f>DataSort!$B$37</c:f>
              <c:strCache>
                <c:ptCount val="1"/>
                <c:pt idx="0">
                  <c:v>ASR_ALT2V</c:v>
                </c:pt>
              </c:strCache>
            </c:strRef>
          </c:tx>
          <c:spPr>
            <a:solidFill>
              <a:srgbClr val="0000FF"/>
            </a:solidFill>
            <a:ln>
              <a:solidFill>
                <a:srgbClr val="0000FF"/>
              </a:solidFill>
            </a:ln>
          </c:spPr>
          <c:invertIfNegative val="0"/>
          <c:cat>
            <c:numRef>
              <c:f>(DataSort!$E$4,DataSort!$G$4)</c:f>
              <c:numCache>
                <c:formatCode>General</c:formatCode>
                <c:ptCount val="2"/>
                <c:pt idx="0">
                  <c:v>15.0</c:v>
                </c:pt>
                <c:pt idx="1">
                  <c:v>30.0</c:v>
                </c:pt>
              </c:numCache>
            </c:numRef>
          </c:cat>
          <c:val>
            <c:numRef>
              <c:f>(DataSort!$D$37,DataSort!$F$37)</c:f>
              <c:numCache>
                <c:formatCode>General</c:formatCode>
                <c:ptCount val="2"/>
                <c:pt idx="0">
                  <c:v>271000.0</c:v>
                </c:pt>
                <c:pt idx="1">
                  <c:v>146875.0</c:v>
                </c:pt>
              </c:numCache>
            </c:numRef>
          </c:val>
        </c:ser>
        <c:ser>
          <c:idx val="3"/>
          <c:order val="4"/>
          <c:tx>
            <c:strRef>
              <c:f>DataSort!$B$69</c:f>
              <c:strCache>
                <c:ptCount val="1"/>
                <c:pt idx="0">
                  <c:v>ASR_ALT4V</c:v>
                </c:pt>
              </c:strCache>
            </c:strRef>
          </c:tx>
          <c:invertIfNegative val="0"/>
          <c:cat>
            <c:numRef>
              <c:f>(DataSort!$E$4,DataSort!$G$4)</c:f>
              <c:numCache>
                <c:formatCode>General</c:formatCode>
                <c:ptCount val="2"/>
                <c:pt idx="0">
                  <c:v>15.0</c:v>
                </c:pt>
                <c:pt idx="1">
                  <c:v>30.0</c:v>
                </c:pt>
              </c:numCache>
            </c:numRef>
          </c:cat>
          <c:val>
            <c:numRef>
              <c:f>(DataSort!$D$69,DataSort!$F$69)</c:f>
              <c:numCache>
                <c:formatCode>General</c:formatCode>
                <c:ptCount val="2"/>
                <c:pt idx="0">
                  <c:v>268275.0</c:v>
                </c:pt>
                <c:pt idx="1">
                  <c:v>146025.0</c:v>
                </c:pt>
              </c:numCache>
            </c:numRef>
          </c:val>
        </c:ser>
        <c:dLbls>
          <c:showLegendKey val="0"/>
          <c:showVal val="0"/>
          <c:showCatName val="0"/>
          <c:showSerName val="0"/>
          <c:showPercent val="0"/>
          <c:showBubbleSize val="0"/>
        </c:dLbls>
        <c:gapWidth val="150"/>
        <c:axId val="479583272"/>
        <c:axId val="479589288"/>
      </c:barChart>
      <c:catAx>
        <c:axId val="479583272"/>
        <c:scaling>
          <c:orientation val="minMax"/>
        </c:scaling>
        <c:delete val="0"/>
        <c:axPos val="b"/>
        <c:title>
          <c:tx>
            <c:rich>
              <a:bodyPr/>
              <a:lstStyle/>
              <a:p>
                <a:pPr>
                  <a:defRPr/>
                </a:pPr>
                <a:r>
                  <a:rPr lang="en-US"/>
                  <a:t>Mean</a:t>
                </a:r>
                <a:r>
                  <a:rPr lang="en-US" baseline="0"/>
                  <a:t> Period-of-Simulation SO4 reduction rate (g/m^2/yr)</a:t>
                </a:r>
                <a:endParaRPr lang="en-US"/>
              </a:p>
            </c:rich>
          </c:tx>
          <c:layout/>
          <c:overlay val="0"/>
        </c:title>
        <c:numFmt formatCode="General" sourceLinked="1"/>
        <c:majorTickMark val="out"/>
        <c:minorTickMark val="none"/>
        <c:tickLblPos val="nextTo"/>
        <c:crossAx val="479589288"/>
        <c:crosses val="autoZero"/>
        <c:auto val="1"/>
        <c:lblAlgn val="ctr"/>
        <c:lblOffset val="100"/>
        <c:noMultiLvlLbl val="0"/>
      </c:catAx>
      <c:valAx>
        <c:axId val="479589288"/>
        <c:scaling>
          <c:orientation val="minMax"/>
          <c:max val="600000.0"/>
        </c:scaling>
        <c:delete val="0"/>
        <c:axPos val="l"/>
        <c:majorGridlines/>
        <c:title>
          <c:tx>
            <c:rich>
              <a:bodyPr rot="-5400000" vert="horz"/>
              <a:lstStyle/>
              <a:p>
                <a:pPr>
                  <a:defRPr/>
                </a:pPr>
                <a:r>
                  <a:rPr lang="en-US"/>
                  <a:t>Area (ha) of marsh exceeding rate</a:t>
                </a:r>
              </a:p>
            </c:rich>
          </c:tx>
          <c:layout/>
          <c:overlay val="0"/>
        </c:title>
        <c:numFmt formatCode="#,##0" sourceLinked="0"/>
        <c:majorTickMark val="out"/>
        <c:minorTickMark val="none"/>
        <c:tickLblPos val="nextTo"/>
        <c:crossAx val="479583272"/>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  Better              Worse</a:t>
            </a:r>
          </a:p>
        </c:rich>
      </c:tx>
      <c:layout>
        <c:manualLayout>
          <c:xMode val="edge"/>
          <c:yMode val="edge"/>
          <c:x val="0.216731296470949"/>
          <c:y val="0.0324074074074074"/>
        </c:manualLayout>
      </c:layout>
      <c:overlay val="1"/>
    </c:title>
    <c:autoTitleDeleted val="0"/>
    <c:plotArea>
      <c:layout/>
      <c:barChart>
        <c:barDir val="col"/>
        <c:grouping val="clustered"/>
        <c:varyColors val="0"/>
        <c:ser>
          <c:idx val="1"/>
          <c:order val="0"/>
          <c:tx>
            <c:strRef>
              <c:f>DataSort!$B$6</c:f>
              <c:strCache>
                <c:ptCount val="1"/>
                <c:pt idx="0">
                  <c:v>ASR_ALT2C-ASR_BASE</c:v>
                </c:pt>
              </c:strCache>
            </c:strRef>
          </c:tx>
          <c:spPr>
            <a:pattFill prst="smGrid">
              <a:fgClr>
                <a:srgbClr val="FF0000"/>
              </a:fgClr>
              <a:bgClr>
                <a:prstClr val="white"/>
              </a:bgClr>
            </a:pattFill>
            <a:ln>
              <a:solidFill>
                <a:srgbClr val="FF0000"/>
              </a:solidFill>
            </a:ln>
          </c:spPr>
          <c:invertIfNegative val="0"/>
          <c:cat>
            <c:numRef>
              <c:f>(DataSort!$I$6,DataSort!$K$6)</c:f>
              <c:numCache>
                <c:formatCode>General</c:formatCode>
                <c:ptCount val="2"/>
                <c:pt idx="0">
                  <c:v>-5.0</c:v>
                </c:pt>
                <c:pt idx="1">
                  <c:v>5.0</c:v>
                </c:pt>
              </c:numCache>
            </c:numRef>
          </c:cat>
          <c:val>
            <c:numRef>
              <c:f>(DataSort!$H$6,DataSort!$J$6)</c:f>
              <c:numCache>
                <c:formatCode>General</c:formatCode>
                <c:ptCount val="2"/>
                <c:pt idx="0">
                  <c:v>0.0</c:v>
                </c:pt>
                <c:pt idx="1">
                  <c:v>11300.0</c:v>
                </c:pt>
              </c:numCache>
            </c:numRef>
          </c:val>
        </c:ser>
        <c:ser>
          <c:idx val="2"/>
          <c:order val="1"/>
          <c:tx>
            <c:strRef>
              <c:f>DataSort!$B$38</c:f>
              <c:strCache>
                <c:ptCount val="1"/>
                <c:pt idx="0">
                  <c:v>ASR_ALT2V-ASR_BASE</c:v>
                </c:pt>
              </c:strCache>
            </c:strRef>
          </c:tx>
          <c:spPr>
            <a:solidFill>
              <a:srgbClr val="0000FF"/>
            </a:solidFill>
          </c:spPr>
          <c:invertIfNegative val="0"/>
          <c:cat>
            <c:numRef>
              <c:f>(DataSort!$I$6,DataSort!$K$6)</c:f>
              <c:numCache>
                <c:formatCode>General</c:formatCode>
                <c:ptCount val="2"/>
                <c:pt idx="0">
                  <c:v>-5.0</c:v>
                </c:pt>
                <c:pt idx="1">
                  <c:v>5.0</c:v>
                </c:pt>
              </c:numCache>
            </c:numRef>
          </c:cat>
          <c:val>
            <c:numRef>
              <c:f>(DataSort!$H$38,DataSort!$J$38)</c:f>
              <c:numCache>
                <c:formatCode>General</c:formatCode>
                <c:ptCount val="2"/>
                <c:pt idx="0">
                  <c:v>0.0</c:v>
                </c:pt>
                <c:pt idx="1">
                  <c:v>0.0</c:v>
                </c:pt>
              </c:numCache>
            </c:numRef>
          </c:val>
        </c:ser>
        <c:ser>
          <c:idx val="3"/>
          <c:order val="2"/>
          <c:tx>
            <c:strRef>
              <c:f>DataSort!$B$70</c:f>
              <c:strCache>
                <c:ptCount val="1"/>
                <c:pt idx="0">
                  <c:v>ASR_ALT4V-ASR_BASE</c:v>
                </c:pt>
              </c:strCache>
            </c:strRef>
          </c:tx>
          <c:invertIfNegative val="0"/>
          <c:cat>
            <c:numRef>
              <c:f>(DataSort!$I$6,DataSort!$K$6)</c:f>
              <c:numCache>
                <c:formatCode>General</c:formatCode>
                <c:ptCount val="2"/>
                <c:pt idx="0">
                  <c:v>-5.0</c:v>
                </c:pt>
                <c:pt idx="1">
                  <c:v>5.0</c:v>
                </c:pt>
              </c:numCache>
            </c:numRef>
          </c:cat>
          <c:val>
            <c:numRef>
              <c:f>(DataSort!$H$70,DataSort!$J$70)</c:f>
              <c:numCache>
                <c:formatCode>General</c:formatCode>
                <c:ptCount val="2"/>
                <c:pt idx="0">
                  <c:v>0.0</c:v>
                </c:pt>
                <c:pt idx="1">
                  <c:v>0.0</c:v>
                </c:pt>
              </c:numCache>
            </c:numRef>
          </c:val>
        </c:ser>
        <c:dLbls>
          <c:showLegendKey val="0"/>
          <c:showVal val="0"/>
          <c:showCatName val="0"/>
          <c:showSerName val="0"/>
          <c:showPercent val="0"/>
          <c:showBubbleSize val="0"/>
        </c:dLbls>
        <c:gapWidth val="150"/>
        <c:axId val="479626072"/>
        <c:axId val="479632616"/>
      </c:barChart>
      <c:catAx>
        <c:axId val="479626072"/>
        <c:scaling>
          <c:orientation val="minMax"/>
        </c:scaling>
        <c:delete val="0"/>
        <c:axPos val="b"/>
        <c:title>
          <c:tx>
            <c:rich>
              <a:bodyPr/>
              <a:lstStyle/>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Difference: ALT minus ASR_BASE</a:t>
                </a:r>
              </a:p>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Mean </a:t>
                </a:r>
                <a:r>
                  <a:rPr lang="en-US" sz="1000" b="1" i="0" u="none" strike="noStrike" baseline="0">
                    <a:solidFill>
                      <a:srgbClr val="000000"/>
                    </a:solidFill>
                    <a:latin typeface="Arial"/>
                    <a:ea typeface="Arial"/>
                    <a:cs typeface="Arial"/>
                  </a:rPr>
                  <a:t>Period-of-Simulation </a:t>
                </a:r>
                <a:r>
                  <a:rPr lang="en-US" sz="1000" b="1" i="0" u="none" strike="noStrike" baseline="0">
                    <a:solidFill>
                      <a:srgbClr val="000000"/>
                    </a:solidFill>
                    <a:latin typeface="Calibri"/>
                    <a:ea typeface="Calibri"/>
                    <a:cs typeface="Calibri"/>
                  </a:rPr>
                  <a:t>SO4 reduction rate (g/m^2/yr)</a:t>
                </a:r>
              </a:p>
            </c:rich>
          </c:tx>
          <c:layout>
            <c:manualLayout>
              <c:xMode val="edge"/>
              <c:yMode val="edge"/>
              <c:x val="0.150358486439195"/>
              <c:y val="0.814814814814815"/>
            </c:manualLayout>
          </c:layout>
          <c:overlay val="0"/>
        </c:title>
        <c:numFmt formatCode="General" sourceLinked="1"/>
        <c:majorTickMark val="out"/>
        <c:minorTickMark val="none"/>
        <c:tickLblPos val="nextTo"/>
        <c:crossAx val="479632616"/>
        <c:crosses val="autoZero"/>
        <c:auto val="1"/>
        <c:lblAlgn val="ctr"/>
        <c:lblOffset val="100"/>
        <c:noMultiLvlLbl val="0"/>
      </c:catAx>
      <c:valAx>
        <c:axId val="479632616"/>
        <c:scaling>
          <c:orientation val="minMax"/>
          <c:max val="50000.0"/>
        </c:scaling>
        <c:delete val="0"/>
        <c:axPos val="l"/>
        <c:majorGridlines/>
        <c:title>
          <c:tx>
            <c:rich>
              <a:bodyPr rot="-5400000" vert="horz"/>
              <a:lstStyle/>
              <a:p>
                <a:pPr>
                  <a:defRPr/>
                </a:pPr>
                <a:r>
                  <a:rPr lang="en-US"/>
                  <a:t>Area (ha) of marsh exceeding absolute value of rate </a:t>
                </a:r>
                <a:r>
                  <a:rPr lang="en-US" baseline="0"/>
                  <a:t>difference </a:t>
                </a:r>
                <a:r>
                  <a:rPr lang="en-US"/>
                  <a:t>(±</a:t>
                </a:r>
                <a:r>
                  <a:rPr lang="en-US" baseline="0"/>
                  <a:t> g/m^2/yr)</a:t>
                </a:r>
                <a:endParaRPr lang="en-US"/>
              </a:p>
            </c:rich>
          </c:tx>
          <c:layout/>
          <c:overlay val="0"/>
        </c:title>
        <c:numFmt formatCode="#,##0" sourceLinked="0"/>
        <c:majorTickMark val="out"/>
        <c:minorTickMark val="none"/>
        <c:tickLblPos val="nextTo"/>
        <c:crossAx val="479626072"/>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DataSort!$B$109</c:f>
              <c:strCache>
                <c:ptCount val="1"/>
                <c:pt idx="0">
                  <c:v>2050B2</c:v>
                </c:pt>
              </c:strCache>
            </c:strRef>
          </c:tx>
          <c:spPr>
            <a:pattFill prst="pct20">
              <a:fgClr>
                <a:prstClr val="black"/>
              </a:fgClr>
              <a:bgClr>
                <a:prstClr val="white"/>
              </a:bgClr>
            </a:pattFill>
            <a:ln>
              <a:solidFill>
                <a:schemeClr val="tx1"/>
              </a:solidFill>
            </a:ln>
          </c:spPr>
          <c:invertIfNegative val="0"/>
          <c:cat>
            <c:numRef>
              <c:f>(DataSort!$E$12,DataSort!$G$12)</c:f>
              <c:numCache>
                <c:formatCode>General</c:formatCode>
                <c:ptCount val="2"/>
                <c:pt idx="0">
                  <c:v>2.0</c:v>
                </c:pt>
                <c:pt idx="1">
                  <c:v>10.0</c:v>
                </c:pt>
              </c:numCache>
            </c:numRef>
          </c:cat>
          <c:val>
            <c:numRef>
              <c:f>(DataSort!$D$109,DataSort!$F$109)</c:f>
              <c:numCache>
                <c:formatCode>General</c:formatCode>
                <c:ptCount val="2"/>
                <c:pt idx="0">
                  <c:v>127225.0</c:v>
                </c:pt>
                <c:pt idx="1">
                  <c:v>78650.0</c:v>
                </c:pt>
              </c:numCache>
            </c:numRef>
          </c:val>
        </c:ser>
        <c:ser>
          <c:idx val="0"/>
          <c:order val="1"/>
          <c:tx>
            <c:strRef>
              <c:f>DataSort!$B$12</c:f>
              <c:strCache>
                <c:ptCount val="1"/>
                <c:pt idx="0">
                  <c:v>ASR_BASE</c:v>
                </c:pt>
              </c:strCache>
            </c:strRef>
          </c:tx>
          <c:spPr>
            <a:solidFill>
              <a:schemeClr val="tx1"/>
            </a:solidFill>
            <a:ln>
              <a:solidFill>
                <a:schemeClr val="tx1"/>
              </a:solidFill>
            </a:ln>
          </c:spPr>
          <c:invertIfNegative val="0"/>
          <c:cat>
            <c:numRef>
              <c:f>(DataSort!$E$12,DataSort!$G$12)</c:f>
              <c:numCache>
                <c:formatCode>General</c:formatCode>
                <c:ptCount val="2"/>
                <c:pt idx="0">
                  <c:v>2.0</c:v>
                </c:pt>
                <c:pt idx="1">
                  <c:v>10.0</c:v>
                </c:pt>
              </c:numCache>
            </c:numRef>
          </c:cat>
          <c:val>
            <c:numRef>
              <c:f>(DataSort!$D$12,DataSort!$F$12)</c:f>
              <c:numCache>
                <c:formatCode>General</c:formatCode>
                <c:ptCount val="2"/>
                <c:pt idx="0">
                  <c:v>142250.0</c:v>
                </c:pt>
                <c:pt idx="1">
                  <c:v>86075.0</c:v>
                </c:pt>
              </c:numCache>
            </c:numRef>
          </c:val>
        </c:ser>
        <c:ser>
          <c:idx val="7"/>
          <c:order val="2"/>
          <c:tx>
            <c:strRef>
              <c:f>DataSort!$B$13</c:f>
              <c:strCache>
                <c:ptCount val="1"/>
                <c:pt idx="0">
                  <c:v>ASR_ALT2C</c:v>
                </c:pt>
              </c:strCache>
            </c:strRef>
          </c:tx>
          <c:spPr>
            <a:pattFill prst="smGrid">
              <a:fgClr>
                <a:srgbClr val="FF0000"/>
              </a:fgClr>
              <a:bgClr>
                <a:prstClr val="white"/>
              </a:bgClr>
            </a:pattFill>
            <a:ln>
              <a:solidFill>
                <a:srgbClr val="FF0000"/>
              </a:solidFill>
            </a:ln>
          </c:spPr>
          <c:invertIfNegative val="0"/>
          <c:cat>
            <c:numRef>
              <c:f>(DataSort!$E$12,DataSort!$G$12)</c:f>
              <c:numCache>
                <c:formatCode>General</c:formatCode>
                <c:ptCount val="2"/>
                <c:pt idx="0">
                  <c:v>2.0</c:v>
                </c:pt>
                <c:pt idx="1">
                  <c:v>10.0</c:v>
                </c:pt>
              </c:numCache>
            </c:numRef>
          </c:cat>
          <c:val>
            <c:numRef>
              <c:f>(DataSort!$D$13,DataSort!$F$13)</c:f>
              <c:numCache>
                <c:formatCode>General</c:formatCode>
                <c:ptCount val="2"/>
                <c:pt idx="0">
                  <c:v>145700.0</c:v>
                </c:pt>
                <c:pt idx="1">
                  <c:v>92425.0</c:v>
                </c:pt>
              </c:numCache>
            </c:numRef>
          </c:val>
        </c:ser>
        <c:ser>
          <c:idx val="2"/>
          <c:order val="3"/>
          <c:tx>
            <c:strRef>
              <c:f>DataSort!$B$45</c:f>
              <c:strCache>
                <c:ptCount val="1"/>
                <c:pt idx="0">
                  <c:v>ASR_ALT2V</c:v>
                </c:pt>
              </c:strCache>
            </c:strRef>
          </c:tx>
          <c:spPr>
            <a:solidFill>
              <a:srgbClr val="0000FF"/>
            </a:solidFill>
            <a:ln>
              <a:solidFill>
                <a:srgbClr val="0000FF"/>
              </a:solidFill>
            </a:ln>
          </c:spPr>
          <c:invertIfNegative val="0"/>
          <c:cat>
            <c:numRef>
              <c:f>(DataSort!$E$12,DataSort!$G$12)</c:f>
              <c:numCache>
                <c:formatCode>General</c:formatCode>
                <c:ptCount val="2"/>
                <c:pt idx="0">
                  <c:v>2.0</c:v>
                </c:pt>
                <c:pt idx="1">
                  <c:v>10.0</c:v>
                </c:pt>
              </c:numCache>
            </c:numRef>
          </c:cat>
          <c:val>
            <c:numRef>
              <c:f>(DataSort!$D$45,DataSort!$F$45)</c:f>
              <c:numCache>
                <c:formatCode>General</c:formatCode>
                <c:ptCount val="2"/>
                <c:pt idx="0">
                  <c:v>143200.0</c:v>
                </c:pt>
                <c:pt idx="1">
                  <c:v>87975.0</c:v>
                </c:pt>
              </c:numCache>
            </c:numRef>
          </c:val>
        </c:ser>
        <c:ser>
          <c:idx val="3"/>
          <c:order val="4"/>
          <c:tx>
            <c:strRef>
              <c:f>DataSort!$B$77</c:f>
              <c:strCache>
                <c:ptCount val="1"/>
                <c:pt idx="0">
                  <c:v>ASR_ALT4V</c:v>
                </c:pt>
              </c:strCache>
            </c:strRef>
          </c:tx>
          <c:invertIfNegative val="0"/>
          <c:cat>
            <c:numRef>
              <c:f>(DataSort!$E$12,DataSort!$G$12)</c:f>
              <c:numCache>
                <c:formatCode>General</c:formatCode>
                <c:ptCount val="2"/>
                <c:pt idx="0">
                  <c:v>2.0</c:v>
                </c:pt>
                <c:pt idx="1">
                  <c:v>10.0</c:v>
                </c:pt>
              </c:numCache>
            </c:numRef>
          </c:cat>
          <c:val>
            <c:numRef>
              <c:f>(DataSort!$D$77,DataSort!$F$77)</c:f>
              <c:numCache>
                <c:formatCode>General</c:formatCode>
                <c:ptCount val="2"/>
                <c:pt idx="0">
                  <c:v>142525.0</c:v>
                </c:pt>
                <c:pt idx="1">
                  <c:v>86500.0</c:v>
                </c:pt>
              </c:numCache>
            </c:numRef>
          </c:val>
        </c:ser>
        <c:dLbls>
          <c:showLegendKey val="0"/>
          <c:showVal val="0"/>
          <c:showCatName val="0"/>
          <c:showSerName val="0"/>
          <c:showPercent val="0"/>
          <c:showBubbleSize val="0"/>
        </c:dLbls>
        <c:gapWidth val="150"/>
        <c:axId val="479687736"/>
        <c:axId val="479693704"/>
      </c:barChart>
      <c:catAx>
        <c:axId val="479687736"/>
        <c:scaling>
          <c:orientation val="minMax"/>
        </c:scaling>
        <c:delete val="0"/>
        <c:axPos val="b"/>
        <c:title>
          <c:tx>
            <c:rich>
              <a:bodyPr/>
              <a:lstStyle/>
              <a:p>
                <a:pPr>
                  <a:defRPr/>
                </a:pPr>
                <a:r>
                  <a:rPr lang="en-US"/>
                  <a:t>Mean</a:t>
                </a:r>
                <a:r>
                  <a:rPr lang="en-US" baseline="0"/>
                  <a:t> Period-of-Simulation SO4 conc (mg/L)</a:t>
                </a:r>
                <a:endParaRPr lang="en-US"/>
              </a:p>
            </c:rich>
          </c:tx>
          <c:layout/>
          <c:overlay val="0"/>
        </c:title>
        <c:numFmt formatCode="General" sourceLinked="1"/>
        <c:majorTickMark val="out"/>
        <c:minorTickMark val="none"/>
        <c:tickLblPos val="nextTo"/>
        <c:crossAx val="479693704"/>
        <c:crosses val="autoZero"/>
        <c:auto val="1"/>
        <c:lblAlgn val="ctr"/>
        <c:lblOffset val="100"/>
        <c:noMultiLvlLbl val="0"/>
      </c:catAx>
      <c:valAx>
        <c:axId val="479693704"/>
        <c:scaling>
          <c:orientation val="minMax"/>
          <c:max val="600000.0"/>
        </c:scaling>
        <c:delete val="0"/>
        <c:axPos val="l"/>
        <c:majorGridlines/>
        <c:title>
          <c:tx>
            <c:rich>
              <a:bodyPr rot="-5400000" vert="horz"/>
              <a:lstStyle/>
              <a:p>
                <a:pPr>
                  <a:defRPr/>
                </a:pPr>
                <a:r>
                  <a:rPr lang="en-US"/>
                  <a:t>Area (ha) of marsh exceeding conc.</a:t>
                </a:r>
              </a:p>
            </c:rich>
          </c:tx>
          <c:layout/>
          <c:overlay val="0"/>
        </c:title>
        <c:numFmt formatCode="#,##0" sourceLinked="0"/>
        <c:majorTickMark val="out"/>
        <c:minorTickMark val="none"/>
        <c:tickLblPos val="nextTo"/>
        <c:crossAx val="479687736"/>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  Better             Worse</a:t>
            </a:r>
          </a:p>
        </c:rich>
      </c:tx>
      <c:layout>
        <c:manualLayout>
          <c:xMode val="edge"/>
          <c:yMode val="edge"/>
          <c:x val="0.216568897637795"/>
          <c:y val="0.0277777777777778"/>
        </c:manualLayout>
      </c:layout>
      <c:overlay val="1"/>
    </c:title>
    <c:autoTitleDeleted val="0"/>
    <c:plotArea>
      <c:layout/>
      <c:barChart>
        <c:barDir val="col"/>
        <c:grouping val="clustered"/>
        <c:varyColors val="0"/>
        <c:ser>
          <c:idx val="1"/>
          <c:order val="0"/>
          <c:tx>
            <c:strRef>
              <c:f>DataSort!$B$14</c:f>
              <c:strCache>
                <c:ptCount val="1"/>
                <c:pt idx="0">
                  <c:v>ASR_ALT2C-ASR_BASE</c:v>
                </c:pt>
              </c:strCache>
            </c:strRef>
          </c:tx>
          <c:spPr>
            <a:pattFill prst="smGrid">
              <a:fgClr>
                <a:srgbClr val="FF0000"/>
              </a:fgClr>
              <a:bgClr>
                <a:prstClr val="white"/>
              </a:bgClr>
            </a:pattFill>
            <a:ln>
              <a:solidFill>
                <a:srgbClr val="FF0000"/>
              </a:solidFill>
            </a:ln>
          </c:spPr>
          <c:invertIfNegative val="0"/>
          <c:cat>
            <c:numRef>
              <c:f>(DataSort!$I$14,DataSort!$K$14)</c:f>
              <c:numCache>
                <c:formatCode>General</c:formatCode>
                <c:ptCount val="2"/>
                <c:pt idx="0">
                  <c:v>-5.0</c:v>
                </c:pt>
                <c:pt idx="1">
                  <c:v>5.0</c:v>
                </c:pt>
              </c:numCache>
            </c:numRef>
          </c:cat>
          <c:val>
            <c:numRef>
              <c:f>(DataSort!$H$14,DataSort!$J$14)</c:f>
              <c:numCache>
                <c:formatCode>General</c:formatCode>
                <c:ptCount val="2"/>
                <c:pt idx="0">
                  <c:v>0.0</c:v>
                </c:pt>
                <c:pt idx="1">
                  <c:v>14200.0</c:v>
                </c:pt>
              </c:numCache>
            </c:numRef>
          </c:val>
        </c:ser>
        <c:ser>
          <c:idx val="2"/>
          <c:order val="1"/>
          <c:tx>
            <c:strRef>
              <c:f>DataSort!$B$46</c:f>
              <c:strCache>
                <c:ptCount val="1"/>
                <c:pt idx="0">
                  <c:v>ASR_ALT2V-ASR_BASE</c:v>
                </c:pt>
              </c:strCache>
            </c:strRef>
          </c:tx>
          <c:spPr>
            <a:solidFill>
              <a:srgbClr val="0000FF"/>
            </a:solidFill>
          </c:spPr>
          <c:invertIfNegative val="0"/>
          <c:cat>
            <c:numRef>
              <c:f>(DataSort!$I$14,DataSort!$K$14)</c:f>
              <c:numCache>
                <c:formatCode>General</c:formatCode>
                <c:ptCount val="2"/>
                <c:pt idx="0">
                  <c:v>-5.0</c:v>
                </c:pt>
                <c:pt idx="1">
                  <c:v>5.0</c:v>
                </c:pt>
              </c:numCache>
            </c:numRef>
          </c:cat>
          <c:val>
            <c:numRef>
              <c:f>(DataSort!$H$46,DataSort!$J$46)</c:f>
              <c:numCache>
                <c:formatCode>General</c:formatCode>
                <c:ptCount val="2"/>
                <c:pt idx="0">
                  <c:v>0.0</c:v>
                </c:pt>
                <c:pt idx="1">
                  <c:v>175.0</c:v>
                </c:pt>
              </c:numCache>
            </c:numRef>
          </c:val>
        </c:ser>
        <c:ser>
          <c:idx val="3"/>
          <c:order val="2"/>
          <c:tx>
            <c:strRef>
              <c:f>DataSort!$B$78</c:f>
              <c:strCache>
                <c:ptCount val="1"/>
                <c:pt idx="0">
                  <c:v>ASR_ALT4V-ASR_BASE</c:v>
                </c:pt>
              </c:strCache>
            </c:strRef>
          </c:tx>
          <c:invertIfNegative val="0"/>
          <c:cat>
            <c:numRef>
              <c:f>(DataSort!$I$14,DataSort!$K$14)</c:f>
              <c:numCache>
                <c:formatCode>General</c:formatCode>
                <c:ptCount val="2"/>
                <c:pt idx="0">
                  <c:v>-5.0</c:v>
                </c:pt>
                <c:pt idx="1">
                  <c:v>5.0</c:v>
                </c:pt>
              </c:numCache>
            </c:numRef>
          </c:cat>
          <c:val>
            <c:numRef>
              <c:f>(DataSort!$H$78,DataSort!$J$78)</c:f>
              <c:numCache>
                <c:formatCode>General</c:formatCode>
                <c:ptCount val="2"/>
                <c:pt idx="0">
                  <c:v>0.0</c:v>
                </c:pt>
                <c:pt idx="1">
                  <c:v>0.0</c:v>
                </c:pt>
              </c:numCache>
            </c:numRef>
          </c:val>
        </c:ser>
        <c:dLbls>
          <c:showLegendKey val="0"/>
          <c:showVal val="0"/>
          <c:showCatName val="0"/>
          <c:showSerName val="0"/>
          <c:showPercent val="0"/>
          <c:showBubbleSize val="0"/>
        </c:dLbls>
        <c:gapWidth val="150"/>
        <c:axId val="479730680"/>
        <c:axId val="479737192"/>
      </c:barChart>
      <c:catAx>
        <c:axId val="479730680"/>
        <c:scaling>
          <c:orientation val="minMax"/>
        </c:scaling>
        <c:delete val="0"/>
        <c:axPos val="b"/>
        <c:title>
          <c:tx>
            <c:rich>
              <a:bodyPr/>
              <a:lstStyle/>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Difference: ALT minus ASR_BASE</a:t>
                </a:r>
              </a:p>
              <a:p>
                <a:pPr>
                  <a:defRPr sz="12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Mean </a:t>
                </a:r>
                <a:r>
                  <a:rPr lang="en-US" sz="1000" b="1" i="0" u="none" strike="noStrike" baseline="0">
                    <a:solidFill>
                      <a:srgbClr val="000000"/>
                    </a:solidFill>
                    <a:latin typeface="Arial"/>
                    <a:ea typeface="Arial"/>
                    <a:cs typeface="Arial"/>
                  </a:rPr>
                  <a:t>Period-of-Simulation </a:t>
                </a:r>
                <a:r>
                  <a:rPr lang="en-US" sz="1000" b="1" i="0" u="none" strike="noStrike" baseline="0">
                    <a:solidFill>
                      <a:srgbClr val="000000"/>
                    </a:solidFill>
                    <a:latin typeface="Calibri"/>
                    <a:ea typeface="Calibri"/>
                    <a:cs typeface="Calibri"/>
                  </a:rPr>
                  <a:t>SO4 conc (mg/L)</a:t>
                </a:r>
              </a:p>
            </c:rich>
          </c:tx>
          <c:layout>
            <c:manualLayout>
              <c:xMode val="edge"/>
              <c:yMode val="edge"/>
              <c:x val="0.150358486439195"/>
              <c:y val="0.814814814814815"/>
            </c:manualLayout>
          </c:layout>
          <c:overlay val="0"/>
        </c:title>
        <c:numFmt formatCode="General" sourceLinked="1"/>
        <c:majorTickMark val="out"/>
        <c:minorTickMark val="none"/>
        <c:tickLblPos val="nextTo"/>
        <c:crossAx val="479737192"/>
        <c:crosses val="autoZero"/>
        <c:auto val="1"/>
        <c:lblAlgn val="ctr"/>
        <c:lblOffset val="100"/>
        <c:noMultiLvlLbl val="0"/>
      </c:catAx>
      <c:valAx>
        <c:axId val="479737192"/>
        <c:scaling>
          <c:orientation val="minMax"/>
          <c:max val="50000.0"/>
        </c:scaling>
        <c:delete val="0"/>
        <c:axPos val="l"/>
        <c:majorGridlines/>
        <c:title>
          <c:tx>
            <c:rich>
              <a:bodyPr rot="-5400000" vert="horz"/>
              <a:lstStyle/>
              <a:p>
                <a:pPr>
                  <a:defRPr/>
                </a:pPr>
                <a:r>
                  <a:rPr lang="en-US"/>
                  <a:t>Area (ha) of marsh exceeding absolute value of conc.</a:t>
                </a:r>
                <a:r>
                  <a:rPr lang="en-US" baseline="0"/>
                  <a:t> difference </a:t>
                </a:r>
                <a:r>
                  <a:rPr lang="en-US"/>
                  <a:t>(±</a:t>
                </a:r>
                <a:r>
                  <a:rPr lang="en-US" baseline="0"/>
                  <a:t> mg/L)</a:t>
                </a:r>
                <a:endParaRPr lang="en-US"/>
              </a:p>
            </c:rich>
          </c:tx>
          <c:layout/>
          <c:overlay val="0"/>
        </c:title>
        <c:numFmt formatCode="#,##0" sourceLinked="0"/>
        <c:majorTickMark val="out"/>
        <c:minorTickMark val="none"/>
        <c:tickLblPos val="nextTo"/>
        <c:crossAx val="479730680"/>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DataSort!$B$113</c:f>
              <c:strCache>
                <c:ptCount val="1"/>
                <c:pt idx="0">
                  <c:v>2050B2</c:v>
                </c:pt>
              </c:strCache>
            </c:strRef>
          </c:tx>
          <c:spPr>
            <a:pattFill prst="pct20">
              <a:fgClr>
                <a:prstClr val="black"/>
              </a:fgClr>
              <a:bgClr>
                <a:prstClr val="white"/>
              </a:bgClr>
            </a:pattFill>
            <a:ln>
              <a:solidFill>
                <a:schemeClr val="tx1"/>
              </a:solidFill>
            </a:ln>
          </c:spPr>
          <c:invertIfNegative val="0"/>
          <c:cat>
            <c:numRef>
              <c:f>(DataSort!$E$16,DataSort!$G$16)</c:f>
              <c:numCache>
                <c:formatCode>General</c:formatCode>
                <c:ptCount val="2"/>
                <c:pt idx="0">
                  <c:v>2.0</c:v>
                </c:pt>
                <c:pt idx="1">
                  <c:v>10.0</c:v>
                </c:pt>
              </c:numCache>
            </c:numRef>
          </c:cat>
          <c:val>
            <c:numRef>
              <c:f>(DataSort!$D$113,DataSort!$F$113)</c:f>
              <c:numCache>
                <c:formatCode>General</c:formatCode>
                <c:ptCount val="2"/>
                <c:pt idx="0">
                  <c:v>612475.0</c:v>
                </c:pt>
                <c:pt idx="1">
                  <c:v>270325.0</c:v>
                </c:pt>
              </c:numCache>
            </c:numRef>
          </c:val>
        </c:ser>
        <c:ser>
          <c:idx val="0"/>
          <c:order val="1"/>
          <c:tx>
            <c:strRef>
              <c:f>DataSort!$B$16</c:f>
              <c:strCache>
                <c:ptCount val="1"/>
                <c:pt idx="0">
                  <c:v>ASR_BASE</c:v>
                </c:pt>
              </c:strCache>
            </c:strRef>
          </c:tx>
          <c:spPr>
            <a:solidFill>
              <a:schemeClr val="tx1"/>
            </a:solidFill>
            <a:ln>
              <a:solidFill>
                <a:schemeClr val="tx1"/>
              </a:solidFill>
            </a:ln>
          </c:spPr>
          <c:invertIfNegative val="0"/>
          <c:cat>
            <c:numRef>
              <c:f>(DataSort!$E$16,DataSort!$G$16)</c:f>
              <c:numCache>
                <c:formatCode>General</c:formatCode>
                <c:ptCount val="2"/>
                <c:pt idx="0">
                  <c:v>2.0</c:v>
                </c:pt>
                <c:pt idx="1">
                  <c:v>10.0</c:v>
                </c:pt>
              </c:numCache>
            </c:numRef>
          </c:cat>
          <c:val>
            <c:numRef>
              <c:f>(DataSort!$D$16,DataSort!$F$16)</c:f>
              <c:numCache>
                <c:formatCode>General</c:formatCode>
                <c:ptCount val="2"/>
                <c:pt idx="0">
                  <c:v>602275.0</c:v>
                </c:pt>
                <c:pt idx="1">
                  <c:v>235400.0</c:v>
                </c:pt>
              </c:numCache>
            </c:numRef>
          </c:val>
        </c:ser>
        <c:ser>
          <c:idx val="7"/>
          <c:order val="2"/>
          <c:tx>
            <c:strRef>
              <c:f>DataSort!$B$17</c:f>
              <c:strCache>
                <c:ptCount val="1"/>
                <c:pt idx="0">
                  <c:v>ASR_ALT2C</c:v>
                </c:pt>
              </c:strCache>
            </c:strRef>
          </c:tx>
          <c:spPr>
            <a:pattFill prst="smGrid">
              <a:fgClr>
                <a:srgbClr val="FF0000"/>
              </a:fgClr>
              <a:bgClr>
                <a:prstClr val="white"/>
              </a:bgClr>
            </a:pattFill>
            <a:ln>
              <a:solidFill>
                <a:srgbClr val="FF0000"/>
              </a:solidFill>
            </a:ln>
          </c:spPr>
          <c:invertIfNegative val="0"/>
          <c:cat>
            <c:numRef>
              <c:f>(DataSort!$E$16,DataSort!$G$16)</c:f>
              <c:numCache>
                <c:formatCode>General</c:formatCode>
                <c:ptCount val="2"/>
                <c:pt idx="0">
                  <c:v>2.0</c:v>
                </c:pt>
                <c:pt idx="1">
                  <c:v>10.0</c:v>
                </c:pt>
              </c:numCache>
            </c:numRef>
          </c:cat>
          <c:val>
            <c:numRef>
              <c:f>(DataSort!$D$17,DataSort!$F$17)</c:f>
              <c:numCache>
                <c:formatCode>General</c:formatCode>
                <c:ptCount val="2"/>
                <c:pt idx="0">
                  <c:v>604125.0</c:v>
                </c:pt>
                <c:pt idx="1">
                  <c:v>238050.0</c:v>
                </c:pt>
              </c:numCache>
            </c:numRef>
          </c:val>
        </c:ser>
        <c:ser>
          <c:idx val="2"/>
          <c:order val="3"/>
          <c:tx>
            <c:strRef>
              <c:f>DataSort!$B$49</c:f>
              <c:strCache>
                <c:ptCount val="1"/>
                <c:pt idx="0">
                  <c:v>ASR_ALT2V</c:v>
                </c:pt>
              </c:strCache>
            </c:strRef>
          </c:tx>
          <c:spPr>
            <a:solidFill>
              <a:srgbClr val="0000FF"/>
            </a:solidFill>
            <a:ln>
              <a:solidFill>
                <a:srgbClr val="0000FF"/>
              </a:solidFill>
            </a:ln>
          </c:spPr>
          <c:invertIfNegative val="0"/>
          <c:cat>
            <c:numRef>
              <c:f>(DataSort!$E$16,DataSort!$G$16)</c:f>
              <c:numCache>
                <c:formatCode>General</c:formatCode>
                <c:ptCount val="2"/>
                <c:pt idx="0">
                  <c:v>2.0</c:v>
                </c:pt>
                <c:pt idx="1">
                  <c:v>10.0</c:v>
                </c:pt>
              </c:numCache>
            </c:numRef>
          </c:cat>
          <c:val>
            <c:numRef>
              <c:f>(DataSort!$D$49,DataSort!$F$49)</c:f>
              <c:numCache>
                <c:formatCode>General</c:formatCode>
                <c:ptCount val="2"/>
                <c:pt idx="0">
                  <c:v>602550.0</c:v>
                </c:pt>
                <c:pt idx="1">
                  <c:v>236025.0</c:v>
                </c:pt>
              </c:numCache>
            </c:numRef>
          </c:val>
        </c:ser>
        <c:ser>
          <c:idx val="3"/>
          <c:order val="4"/>
          <c:tx>
            <c:strRef>
              <c:f>DataSort!$B$81</c:f>
              <c:strCache>
                <c:ptCount val="1"/>
                <c:pt idx="0">
                  <c:v>ASR_ALT4V</c:v>
                </c:pt>
              </c:strCache>
            </c:strRef>
          </c:tx>
          <c:invertIfNegative val="0"/>
          <c:cat>
            <c:numRef>
              <c:f>(DataSort!$E$16,DataSort!$G$16)</c:f>
              <c:numCache>
                <c:formatCode>General</c:formatCode>
                <c:ptCount val="2"/>
                <c:pt idx="0">
                  <c:v>2.0</c:v>
                </c:pt>
                <c:pt idx="1">
                  <c:v>10.0</c:v>
                </c:pt>
              </c:numCache>
            </c:numRef>
          </c:cat>
          <c:val>
            <c:numRef>
              <c:f>(DataSort!$D$81,DataSort!$F$81)</c:f>
              <c:numCache>
                <c:formatCode>General</c:formatCode>
                <c:ptCount val="2"/>
                <c:pt idx="0">
                  <c:v>602375.0</c:v>
                </c:pt>
                <c:pt idx="1">
                  <c:v>235625.0</c:v>
                </c:pt>
              </c:numCache>
            </c:numRef>
          </c:val>
        </c:ser>
        <c:dLbls>
          <c:showLegendKey val="0"/>
          <c:showVal val="0"/>
          <c:showCatName val="0"/>
          <c:showSerName val="0"/>
          <c:showPercent val="0"/>
          <c:showBubbleSize val="0"/>
        </c:dLbls>
        <c:gapWidth val="150"/>
        <c:axId val="479836616"/>
        <c:axId val="479842584"/>
      </c:barChart>
      <c:catAx>
        <c:axId val="479836616"/>
        <c:scaling>
          <c:orientation val="minMax"/>
        </c:scaling>
        <c:delete val="0"/>
        <c:axPos val="b"/>
        <c:title>
          <c:tx>
            <c:rich>
              <a:bodyPr/>
              <a:lstStyle/>
              <a:p>
                <a:pPr>
                  <a:defRPr/>
                </a:pPr>
                <a:r>
                  <a:rPr lang="en-US"/>
                  <a:t>Mean</a:t>
                </a:r>
                <a:r>
                  <a:rPr lang="en-US" baseline="0"/>
                  <a:t> Period-of-Simulation SO4 conc (mg/L)</a:t>
                </a:r>
                <a:endParaRPr lang="en-US"/>
              </a:p>
            </c:rich>
          </c:tx>
          <c:layout/>
          <c:overlay val="0"/>
        </c:title>
        <c:numFmt formatCode="General" sourceLinked="1"/>
        <c:majorTickMark val="out"/>
        <c:minorTickMark val="none"/>
        <c:tickLblPos val="nextTo"/>
        <c:crossAx val="479842584"/>
        <c:crosses val="autoZero"/>
        <c:auto val="1"/>
        <c:lblAlgn val="ctr"/>
        <c:lblOffset val="100"/>
        <c:noMultiLvlLbl val="0"/>
      </c:catAx>
      <c:valAx>
        <c:axId val="479842584"/>
        <c:scaling>
          <c:orientation val="minMax"/>
          <c:max val="700000.0"/>
        </c:scaling>
        <c:delete val="0"/>
        <c:axPos val="l"/>
        <c:majorGridlines/>
        <c:title>
          <c:tx>
            <c:rich>
              <a:bodyPr rot="-5400000" vert="horz"/>
              <a:lstStyle/>
              <a:p>
                <a:pPr>
                  <a:defRPr/>
                </a:pPr>
                <a:r>
                  <a:rPr lang="en-US"/>
                  <a:t>Area (ha) of marsh exceeding conc.</a:t>
                </a:r>
              </a:p>
            </c:rich>
          </c:tx>
          <c:layout/>
          <c:overlay val="0"/>
        </c:title>
        <c:numFmt formatCode="#,##0" sourceLinked="0"/>
        <c:majorTickMark val="out"/>
        <c:minorTickMark val="none"/>
        <c:tickLblPos val="nextTo"/>
        <c:crossAx val="479836616"/>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 Id="rId2"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 Id="rId2"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 Id="rId2"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 Id="rId2"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5.xml"/><Relationship Id="rId2"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7.xml"/><Relationship Id="rId2"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1</xdr:col>
      <xdr:colOff>25400</xdr:colOff>
      <xdr:row>3</xdr:row>
      <xdr:rowOff>25400</xdr:rowOff>
    </xdr:from>
    <xdr:to>
      <xdr:col>6</xdr:col>
      <xdr:colOff>469900</xdr:colOff>
      <xdr:row>21</xdr:row>
      <xdr:rowOff>25400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25400</xdr:colOff>
      <xdr:row>21</xdr:row>
      <xdr:rowOff>25400</xdr:rowOff>
    </xdr:from>
    <xdr:to>
      <xdr:col>6</xdr:col>
      <xdr:colOff>469900</xdr:colOff>
      <xdr:row>39</xdr:row>
      <xdr:rowOff>25400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3</xdr:row>
      <xdr:rowOff>25400</xdr:rowOff>
    </xdr:from>
    <xdr:to>
      <xdr:col>6</xdr:col>
      <xdr:colOff>469900</xdr:colOff>
      <xdr:row>21</xdr:row>
      <xdr:rowOff>25400</xdr:rowOff>
    </xdr:to>
    <xdr:graphicFrame macro="">
      <xdr:nvGraphicFramePr>
        <xdr:cNvPr id="2982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25400</xdr:colOff>
      <xdr:row>21</xdr:row>
      <xdr:rowOff>25400</xdr:rowOff>
    </xdr:from>
    <xdr:to>
      <xdr:col>6</xdr:col>
      <xdr:colOff>469900</xdr:colOff>
      <xdr:row>39</xdr:row>
      <xdr:rowOff>25400</xdr:rowOff>
    </xdr:to>
    <xdr:graphicFrame macro="">
      <xdr:nvGraphicFramePr>
        <xdr:cNvPr id="298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25400</xdr:colOff>
      <xdr:row>3</xdr:row>
      <xdr:rowOff>12700</xdr:rowOff>
    </xdr:from>
    <xdr:to>
      <xdr:col>6</xdr:col>
      <xdr:colOff>469900</xdr:colOff>
      <xdr:row>21</xdr:row>
      <xdr:rowOff>12700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25400</xdr:colOff>
      <xdr:row>21</xdr:row>
      <xdr:rowOff>12700</xdr:rowOff>
    </xdr:from>
    <xdr:to>
      <xdr:col>6</xdr:col>
      <xdr:colOff>469900</xdr:colOff>
      <xdr:row>39</xdr:row>
      <xdr:rowOff>12700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444500</xdr:colOff>
      <xdr:row>21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6</xdr:col>
      <xdr:colOff>444500</xdr:colOff>
      <xdr:row>39</xdr:row>
      <xdr:rowOff>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444500</xdr:colOff>
      <xdr:row>21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6</xdr:col>
      <xdr:colOff>444500</xdr:colOff>
      <xdr:row>39</xdr:row>
      <xdr:rowOff>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xdr:col>
      <xdr:colOff>111760</xdr:colOff>
      <xdr:row>3</xdr:row>
      <xdr:rowOff>142240</xdr:rowOff>
    </xdr:from>
    <xdr:ext cx="1523881" cy="261610"/>
    <xdr:sp macro="" textlink="">
      <xdr:nvSpPr>
        <xdr:cNvPr id="2" name="TextBox 1"/>
        <xdr:cNvSpPr txBox="1"/>
      </xdr:nvSpPr>
      <xdr:spPr>
        <a:xfrm>
          <a:off x="1757680" y="599440"/>
          <a:ext cx="1523881"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Note scale change here</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444500</xdr:colOff>
      <xdr:row>21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6</xdr:col>
      <xdr:colOff>444500</xdr:colOff>
      <xdr:row>39</xdr:row>
      <xdr:rowOff>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444500</xdr:colOff>
      <xdr:row>21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6</xdr:col>
      <xdr:colOff>444500</xdr:colOff>
      <xdr:row>39</xdr:row>
      <xdr:rowOff>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444500</xdr:colOff>
      <xdr:row>21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6</xdr:col>
      <xdr:colOff>444500</xdr:colOff>
      <xdr:row>39</xdr:row>
      <xdr:rowOff>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444500</xdr:colOff>
      <xdr:row>21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6</xdr:col>
      <xdr:colOff>444500</xdr:colOff>
      <xdr:row>39</xdr:row>
      <xdr:rowOff>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9"/>
  <sheetViews>
    <sheetView workbookViewId="0">
      <selection activeCell="K120" sqref="K120"/>
    </sheetView>
  </sheetViews>
  <sheetFormatPr baseColWidth="10" defaultRowHeight="12" x14ac:dyDescent="0"/>
  <cols>
    <col min="1" max="1" width="28.5" style="1" customWidth="1"/>
    <col min="2" max="2" width="3.6640625" style="1" customWidth="1"/>
    <col min="3" max="3" width="35.6640625" style="1" customWidth="1"/>
    <col min="4" max="4" width="30.83203125" style="1" customWidth="1"/>
    <col min="5" max="5" width="12.1640625" customWidth="1"/>
    <col min="6" max="6" width="16.5" style="5" customWidth="1"/>
    <col min="7" max="7" width="12.1640625" customWidth="1"/>
    <col min="8" max="8" width="15.83203125" style="5" customWidth="1"/>
    <col min="9" max="9" width="12.1640625" customWidth="1"/>
    <col min="10" max="10" width="15.83203125" style="5" customWidth="1"/>
    <col min="11" max="11" width="12.1640625" customWidth="1"/>
    <col min="12" max="12" width="15.83203125" style="5" customWidth="1"/>
    <col min="13" max="13" width="14.33203125" customWidth="1"/>
    <col min="14" max="15" width="10.83203125" style="2" customWidth="1"/>
    <col min="16" max="16" width="9.83203125" style="2" customWidth="1"/>
    <col min="17" max="17" width="64.6640625" customWidth="1"/>
  </cols>
  <sheetData>
    <row r="1" spans="1:17">
      <c r="A1" s="15" t="s">
        <v>15</v>
      </c>
      <c r="E1" s="4" t="s">
        <v>27</v>
      </c>
      <c r="Q1" s="6"/>
    </row>
    <row r="2" spans="1:17" ht="40" customHeight="1">
      <c r="C2" s="39" t="str">
        <f>CONCATENATE("Summary Table.  ",E1,".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ASR Regional domain: Area of landscape domain that equaled/exceeded defined thresholds (contoured in map), and differences among simulations at specified difference-values (contoured in map).  Results from all existing Project Bases and Alternatives.  ELMv2.8.6.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D2" s="40"/>
      <c r="E2" s="40"/>
      <c r="F2" s="40"/>
      <c r="G2" s="40"/>
      <c r="H2" s="40"/>
      <c r="I2" s="40"/>
      <c r="J2" s="40"/>
      <c r="K2" s="40"/>
      <c r="L2" s="40"/>
      <c r="M2" s="40"/>
      <c r="N2" s="40"/>
      <c r="O2" s="40"/>
      <c r="P2" s="41"/>
      <c r="Q2" s="6"/>
    </row>
    <row r="3" spans="1:17" s="1" customFormat="1" ht="13" thickBot="1">
      <c r="A3" s="1" t="s">
        <v>2</v>
      </c>
      <c r="C3" s="8" t="s">
        <v>1</v>
      </c>
      <c r="D3" s="8" t="s">
        <v>9</v>
      </c>
      <c r="E3" s="16" t="s">
        <v>0</v>
      </c>
      <c r="F3" s="17" t="s">
        <v>11</v>
      </c>
      <c r="G3" s="16" t="s">
        <v>0</v>
      </c>
      <c r="H3" s="17" t="s">
        <v>12</v>
      </c>
      <c r="I3" s="16" t="s">
        <v>4</v>
      </c>
      <c r="J3" s="17" t="s">
        <v>13</v>
      </c>
      <c r="K3" s="16" t="s">
        <v>4</v>
      </c>
      <c r="L3" s="17" t="s">
        <v>14</v>
      </c>
      <c r="M3" s="16" t="s">
        <v>5</v>
      </c>
      <c r="N3" s="14" t="s">
        <v>6</v>
      </c>
      <c r="O3" s="14" t="s">
        <v>10</v>
      </c>
      <c r="P3" s="14" t="s">
        <v>7</v>
      </c>
      <c r="Q3" s="7" t="s">
        <v>8</v>
      </c>
    </row>
    <row r="4" spans="1:17" ht="13" thickTop="1">
      <c r="A4" s="1" t="str">
        <f>IF($Q4&lt;&gt;"",RIGHT($Q4,LEN($Q4)-FIND(".",$Q4,FIND(".",$Q4)+1 ) ),"")</f>
        <v xml:space="preserve">SO4_settlAvg20000315_g_m2_yr </v>
      </c>
      <c r="C4" s="11" t="str">
        <f>IF($Q4&lt;&gt;"",LEFT($Q4,FIND(".",$Q4)-1),"")</f>
        <v>ASR_BASE</v>
      </c>
      <c r="D4" s="11" t="str">
        <f>IF($Q4&lt;&gt;"",RIGHT($Q4,LEN($Q4)-FIND(".",$Q4)+0  ),"")</f>
        <v xml:space="preserve">MeanPOS.SO4_settlAvg20000315_g_m2_yr </v>
      </c>
      <c r="E4" s="18">
        <v>266075</v>
      </c>
      <c r="F4" s="19">
        <v>15</v>
      </c>
      <c r="G4" s="18">
        <v>145075</v>
      </c>
      <c r="H4" s="19">
        <v>30</v>
      </c>
      <c r="I4" s="18"/>
      <c r="J4" s="19"/>
      <c r="K4" s="18"/>
      <c r="L4" s="19"/>
      <c r="M4" s="18">
        <v>1039400</v>
      </c>
      <c r="N4" s="20" t="s">
        <v>3</v>
      </c>
      <c r="O4" s="20" t="s">
        <v>28</v>
      </c>
      <c r="P4" s="21">
        <v>41399</v>
      </c>
      <c r="Q4" s="22" t="s">
        <v>29</v>
      </c>
    </row>
    <row r="5" spans="1:17">
      <c r="A5" s="1" t="str">
        <f t="shared" ref="A5:A68" si="0">IF($Q5&lt;&gt;"",RIGHT($Q5,LEN($Q5)-FIND(".",$Q5,FIND(".",$Q5)+1 ) ),"")</f>
        <v xml:space="preserve">SO4_settlAvg20000315_g_m2_yr </v>
      </c>
      <c r="C5" s="11" t="str">
        <f t="shared" ref="C5:C68" si="1">IF($Q5&lt;&gt;"",LEFT($Q5,FIND(".",$Q5)-1),"")</f>
        <v>ASR_ALT2C</v>
      </c>
      <c r="D5" s="11" t="str">
        <f t="shared" ref="D5:D68" si="2">IF($Q5&lt;&gt;"",RIGHT($Q5,LEN($Q5)-FIND(".",$Q5)+0  ),"")</f>
        <v xml:space="preserve">MeanPOS.SO4_settlAvg20000315_g_m2_yr </v>
      </c>
      <c r="E5" s="9">
        <v>281950</v>
      </c>
      <c r="F5" s="10">
        <v>15</v>
      </c>
      <c r="G5" s="9">
        <v>151800</v>
      </c>
      <c r="H5" s="10">
        <v>30</v>
      </c>
      <c r="I5" s="9"/>
      <c r="J5" s="10"/>
      <c r="K5" s="9"/>
      <c r="L5" s="10"/>
      <c r="M5" s="9">
        <v>1039400</v>
      </c>
      <c r="N5" s="11" t="s">
        <v>3</v>
      </c>
      <c r="O5" s="11" t="s">
        <v>28</v>
      </c>
      <c r="P5" s="13">
        <v>41399</v>
      </c>
      <c r="Q5" s="22" t="s">
        <v>30</v>
      </c>
    </row>
    <row r="6" spans="1:17">
      <c r="A6" s="1" t="str">
        <f t="shared" si="0"/>
        <v xml:space="preserve">SO4_settlAvg20000315_g_m2_yr </v>
      </c>
      <c r="C6" s="11" t="str">
        <f t="shared" si="1"/>
        <v>ASR_ALT2C-ASR_BASE</v>
      </c>
      <c r="D6" s="11" t="str">
        <f t="shared" si="2"/>
        <v xml:space="preserve">MeanPOS.SO4_settlAvg20000315_g_m2_yr </v>
      </c>
      <c r="E6" s="9"/>
      <c r="F6" s="10"/>
      <c r="G6" s="9"/>
      <c r="H6" s="10"/>
      <c r="I6" s="9">
        <v>0</v>
      </c>
      <c r="J6" s="10">
        <v>-5</v>
      </c>
      <c r="K6" s="9">
        <v>11300</v>
      </c>
      <c r="L6" s="10">
        <v>5</v>
      </c>
      <c r="M6" s="9">
        <v>1039400</v>
      </c>
      <c r="N6" s="11" t="s">
        <v>3</v>
      </c>
      <c r="O6" s="11" t="s">
        <v>28</v>
      </c>
      <c r="P6" s="13">
        <v>41399</v>
      </c>
      <c r="Q6" s="22" t="s">
        <v>31</v>
      </c>
    </row>
    <row r="7" spans="1:17">
      <c r="A7" s="1" t="str">
        <f t="shared" si="0"/>
        <v/>
      </c>
      <c r="C7" s="11" t="str">
        <f t="shared" si="1"/>
        <v/>
      </c>
      <c r="D7" s="11" t="str">
        <f t="shared" si="2"/>
        <v/>
      </c>
      <c r="E7" s="9"/>
      <c r="F7" s="10"/>
      <c r="G7" s="9"/>
      <c r="H7" s="10"/>
      <c r="I7" s="9"/>
      <c r="J7" s="10"/>
      <c r="K7" s="9"/>
      <c r="L7" s="10"/>
      <c r="M7" s="9"/>
      <c r="N7" s="11"/>
      <c r="O7" s="11"/>
      <c r="P7" s="13"/>
      <c r="Q7" s="22"/>
    </row>
    <row r="8" spans="1:17">
      <c r="A8" s="1" t="str">
        <f t="shared" si="0"/>
        <v xml:space="preserve">SO4SfAvg20000315 </v>
      </c>
      <c r="C8" s="11" t="str">
        <f t="shared" si="1"/>
        <v>ASR_BASE</v>
      </c>
      <c r="D8" s="11" t="str">
        <f t="shared" si="2"/>
        <v xml:space="preserve">MeanPOS.SO4SfAvg20000315 </v>
      </c>
      <c r="E8" s="9">
        <v>468250</v>
      </c>
      <c r="F8" s="10">
        <v>2</v>
      </c>
      <c r="G8" s="9">
        <v>153050</v>
      </c>
      <c r="H8" s="10">
        <v>10</v>
      </c>
      <c r="I8" s="9"/>
      <c r="J8" s="10"/>
      <c r="K8" s="9"/>
      <c r="L8" s="10"/>
      <c r="M8" s="9">
        <v>1039400</v>
      </c>
      <c r="N8" s="11" t="s">
        <v>3</v>
      </c>
      <c r="O8" s="11" t="s">
        <v>32</v>
      </c>
      <c r="P8" s="13">
        <v>41399</v>
      </c>
      <c r="Q8" s="22" t="s">
        <v>33</v>
      </c>
    </row>
    <row r="9" spans="1:17">
      <c r="A9" s="1" t="str">
        <f t="shared" si="0"/>
        <v xml:space="preserve">SO4SfAvg20000315 </v>
      </c>
      <c r="C9" s="11" t="str">
        <f t="shared" si="1"/>
        <v>ASR_ALT2C</v>
      </c>
      <c r="D9" s="11" t="str">
        <f t="shared" si="2"/>
        <v xml:space="preserve">MeanPOS.SO4SfAvg20000315 </v>
      </c>
      <c r="E9" s="9">
        <v>478725</v>
      </c>
      <c r="F9" s="10">
        <v>2</v>
      </c>
      <c r="G9" s="9">
        <v>159900</v>
      </c>
      <c r="H9" s="10">
        <v>10</v>
      </c>
      <c r="I9" s="9"/>
      <c r="J9" s="10"/>
      <c r="K9" s="9"/>
      <c r="L9" s="10"/>
      <c r="M9" s="9">
        <v>1039400</v>
      </c>
      <c r="N9" s="11" t="s">
        <v>3</v>
      </c>
      <c r="O9" s="11" t="s">
        <v>32</v>
      </c>
      <c r="P9" s="13">
        <v>41399</v>
      </c>
      <c r="Q9" s="22" t="s">
        <v>34</v>
      </c>
    </row>
    <row r="10" spans="1:17">
      <c r="A10" s="1" t="str">
        <f t="shared" si="0"/>
        <v xml:space="preserve">SO4SfAvg20000315 </v>
      </c>
      <c r="C10" s="11" t="str">
        <f t="shared" si="1"/>
        <v>ASR_ALT2C-ASR_BASE</v>
      </c>
      <c r="D10" s="11" t="str">
        <f t="shared" si="2"/>
        <v xml:space="preserve">MeanPOS.SO4SfAvg20000315 </v>
      </c>
      <c r="E10" s="9"/>
      <c r="F10" s="10"/>
      <c r="G10" s="9"/>
      <c r="H10" s="10"/>
      <c r="I10" s="9">
        <v>0</v>
      </c>
      <c r="J10" s="10">
        <v>-5</v>
      </c>
      <c r="K10" s="9">
        <v>0</v>
      </c>
      <c r="L10" s="10">
        <v>5</v>
      </c>
      <c r="M10" s="9">
        <v>1039400</v>
      </c>
      <c r="N10" s="11" t="s">
        <v>3</v>
      </c>
      <c r="O10" s="11" t="s">
        <v>32</v>
      </c>
      <c r="P10" s="13">
        <v>41399</v>
      </c>
      <c r="Q10" s="22" t="s">
        <v>35</v>
      </c>
    </row>
    <row r="11" spans="1:17">
      <c r="A11" s="1" t="str">
        <f t="shared" si="0"/>
        <v/>
      </c>
      <c r="C11" s="11" t="str">
        <f t="shared" si="1"/>
        <v/>
      </c>
      <c r="D11" s="11" t="str">
        <f t="shared" si="2"/>
        <v/>
      </c>
      <c r="E11" s="9"/>
      <c r="F11" s="10"/>
      <c r="G11" s="9"/>
      <c r="H11" s="10"/>
      <c r="I11" s="9"/>
      <c r="J11" s="10"/>
      <c r="K11" s="9"/>
      <c r="L11" s="10"/>
      <c r="M11" s="9"/>
      <c r="N11" s="11"/>
      <c r="O11" s="11"/>
      <c r="P11" s="13"/>
      <c r="Q11" s="22"/>
    </row>
    <row r="12" spans="1:17">
      <c r="A12" s="1" t="str">
        <f t="shared" si="0"/>
        <v xml:space="preserve">SO4SfAvg19740531 </v>
      </c>
      <c r="C12" s="11" t="str">
        <f t="shared" si="1"/>
        <v>ASR_BASE</v>
      </c>
      <c r="D12" s="11" t="str">
        <f t="shared" si="2"/>
        <v xml:space="preserve">MeanRaw.SO4SfAvg19740531 </v>
      </c>
      <c r="E12" s="9">
        <v>142250</v>
      </c>
      <c r="F12" s="10">
        <v>2</v>
      </c>
      <c r="G12" s="9">
        <v>86075</v>
      </c>
      <c r="H12" s="10">
        <v>10</v>
      </c>
      <c r="I12" s="9"/>
      <c r="J12" s="10"/>
      <c r="K12" s="9"/>
      <c r="L12" s="10"/>
      <c r="M12" s="9">
        <v>1039400</v>
      </c>
      <c r="N12" s="11" t="s">
        <v>3</v>
      </c>
      <c r="O12" s="11" t="s">
        <v>32</v>
      </c>
      <c r="P12" s="13">
        <v>41399</v>
      </c>
      <c r="Q12" s="22" t="s">
        <v>74</v>
      </c>
    </row>
    <row r="13" spans="1:17">
      <c r="A13" s="1" t="str">
        <f t="shared" si="0"/>
        <v xml:space="preserve">SO4SfAvg19740531 </v>
      </c>
      <c r="C13" s="11" t="str">
        <f t="shared" si="1"/>
        <v>ASR_ALT2C</v>
      </c>
      <c r="D13" s="11" t="str">
        <f t="shared" si="2"/>
        <v xml:space="preserve">MeanRaw.SO4SfAvg19740531 </v>
      </c>
      <c r="E13" s="9">
        <v>145700</v>
      </c>
      <c r="F13" s="10">
        <v>2</v>
      </c>
      <c r="G13" s="9">
        <v>92425</v>
      </c>
      <c r="H13" s="10">
        <v>10</v>
      </c>
      <c r="I13" s="9"/>
      <c r="J13" s="10"/>
      <c r="K13" s="9"/>
      <c r="L13" s="10"/>
      <c r="M13" s="9">
        <v>1039400</v>
      </c>
      <c r="N13" s="11" t="s">
        <v>3</v>
      </c>
      <c r="O13" s="11" t="s">
        <v>32</v>
      </c>
      <c r="P13" s="13">
        <v>41399</v>
      </c>
      <c r="Q13" s="22" t="s">
        <v>75</v>
      </c>
    </row>
    <row r="14" spans="1:17">
      <c r="A14" s="1" t="str">
        <f t="shared" si="0"/>
        <v xml:space="preserve">SO4SfAvg19740531 </v>
      </c>
      <c r="C14" s="11" t="str">
        <f t="shared" si="1"/>
        <v>ASR_ALT2C-ASR_BASE</v>
      </c>
      <c r="D14" s="11" t="str">
        <f t="shared" si="2"/>
        <v xml:space="preserve">MeanRaw.SO4SfAvg19740531 </v>
      </c>
      <c r="E14" s="9"/>
      <c r="F14" s="10"/>
      <c r="G14" s="9"/>
      <c r="H14" s="10"/>
      <c r="I14" s="9">
        <v>0</v>
      </c>
      <c r="J14" s="10">
        <v>-5</v>
      </c>
      <c r="K14" s="9">
        <v>14200</v>
      </c>
      <c r="L14" s="10">
        <v>5</v>
      </c>
      <c r="M14" s="9">
        <v>1039400</v>
      </c>
      <c r="N14" s="11" t="s">
        <v>3</v>
      </c>
      <c r="O14" s="11" t="s">
        <v>32</v>
      </c>
      <c r="P14" s="13">
        <v>41399</v>
      </c>
      <c r="Q14" s="22" t="s">
        <v>76</v>
      </c>
    </row>
    <row r="15" spans="1:17">
      <c r="A15" s="1" t="str">
        <f t="shared" si="0"/>
        <v/>
      </c>
      <c r="C15" s="11" t="str">
        <f t="shared" si="1"/>
        <v/>
      </c>
      <c r="D15" s="11" t="str">
        <f t="shared" si="2"/>
        <v/>
      </c>
      <c r="E15" s="9"/>
      <c r="F15" s="10"/>
      <c r="G15" s="9"/>
      <c r="H15" s="10"/>
      <c r="I15" s="9"/>
      <c r="J15" s="10"/>
      <c r="K15" s="9"/>
      <c r="L15" s="10"/>
      <c r="M15" s="9"/>
      <c r="N15" s="11"/>
      <c r="O15" s="11"/>
      <c r="P15" s="13"/>
      <c r="Q15" s="22"/>
    </row>
    <row r="16" spans="1:17">
      <c r="A16" s="1" t="str">
        <f t="shared" si="0"/>
        <v xml:space="preserve">SO4SfAvg19741028 </v>
      </c>
      <c r="C16" s="11" t="str">
        <f t="shared" si="1"/>
        <v>ASR_BASE</v>
      </c>
      <c r="D16" s="11" t="str">
        <f t="shared" si="2"/>
        <v xml:space="preserve">MeanRaw.SO4SfAvg19741028 </v>
      </c>
      <c r="E16" s="9">
        <v>602275</v>
      </c>
      <c r="F16" s="10">
        <v>2</v>
      </c>
      <c r="G16" s="9">
        <v>235400</v>
      </c>
      <c r="H16" s="10">
        <v>10</v>
      </c>
      <c r="I16" s="9"/>
      <c r="J16" s="10"/>
      <c r="K16" s="9"/>
      <c r="L16" s="10"/>
      <c r="M16" s="9">
        <v>1039400</v>
      </c>
      <c r="N16" s="11" t="s">
        <v>3</v>
      </c>
      <c r="O16" s="11" t="s">
        <v>32</v>
      </c>
      <c r="P16" s="13">
        <v>41399</v>
      </c>
      <c r="Q16" s="22" t="s">
        <v>77</v>
      </c>
    </row>
    <row r="17" spans="1:17">
      <c r="A17" s="1" t="str">
        <f t="shared" si="0"/>
        <v xml:space="preserve">SO4SfAvg19741028 </v>
      </c>
      <c r="C17" s="11" t="str">
        <f t="shared" si="1"/>
        <v>ASR_ALT2C</v>
      </c>
      <c r="D17" s="11" t="str">
        <f t="shared" si="2"/>
        <v xml:space="preserve">MeanRaw.SO4SfAvg19741028 </v>
      </c>
      <c r="E17" s="9">
        <v>604125</v>
      </c>
      <c r="F17" s="10">
        <v>2</v>
      </c>
      <c r="G17" s="9">
        <v>238050</v>
      </c>
      <c r="H17" s="10">
        <v>10</v>
      </c>
      <c r="I17" s="9"/>
      <c r="J17" s="10"/>
      <c r="K17" s="9"/>
      <c r="L17" s="10"/>
      <c r="M17" s="9">
        <v>1039400</v>
      </c>
      <c r="N17" s="11" t="s">
        <v>3</v>
      </c>
      <c r="O17" s="11" t="s">
        <v>32</v>
      </c>
      <c r="P17" s="13">
        <v>41399</v>
      </c>
      <c r="Q17" s="22" t="s">
        <v>78</v>
      </c>
    </row>
    <row r="18" spans="1:17">
      <c r="A18" s="1" t="str">
        <f t="shared" si="0"/>
        <v xml:space="preserve">SO4SfAvg19741028 </v>
      </c>
      <c r="C18" s="11" t="str">
        <f t="shared" si="1"/>
        <v>ASR_ALT2C-ASR_BASE</v>
      </c>
      <c r="D18" s="11" t="str">
        <f t="shared" si="2"/>
        <v xml:space="preserve">MeanRaw.SO4SfAvg19741028 </v>
      </c>
      <c r="E18" s="9"/>
      <c r="F18" s="10"/>
      <c r="G18" s="9"/>
      <c r="H18" s="10"/>
      <c r="I18" s="9">
        <v>0</v>
      </c>
      <c r="J18" s="10">
        <v>-5</v>
      </c>
      <c r="K18" s="9">
        <v>1275</v>
      </c>
      <c r="L18" s="10">
        <v>5</v>
      </c>
      <c r="M18" s="9">
        <v>1039400</v>
      </c>
      <c r="N18" s="11" t="s">
        <v>3</v>
      </c>
      <c r="O18" s="11" t="s">
        <v>32</v>
      </c>
      <c r="P18" s="13">
        <v>41399</v>
      </c>
      <c r="Q18" s="22" t="s">
        <v>79</v>
      </c>
    </row>
    <row r="19" spans="1:17">
      <c r="A19" s="1" t="str">
        <f t="shared" si="0"/>
        <v/>
      </c>
      <c r="C19" s="11" t="str">
        <f t="shared" si="1"/>
        <v/>
      </c>
      <c r="D19" s="11" t="str">
        <f t="shared" si="2"/>
        <v/>
      </c>
      <c r="E19" s="9"/>
      <c r="F19" s="10"/>
      <c r="G19" s="9"/>
      <c r="H19" s="10"/>
      <c r="I19" s="9"/>
      <c r="J19" s="10"/>
      <c r="K19" s="9"/>
      <c r="L19" s="10"/>
      <c r="M19" s="9"/>
      <c r="N19" s="11"/>
      <c r="O19" s="11"/>
      <c r="P19" s="13"/>
      <c r="Q19" s="22"/>
    </row>
    <row r="20" spans="1:17">
      <c r="A20" s="1" t="str">
        <f t="shared" si="0"/>
        <v xml:space="preserve">SO4SfAvg19811021 </v>
      </c>
      <c r="C20" s="11" t="str">
        <f t="shared" si="1"/>
        <v>ASR_BASE</v>
      </c>
      <c r="D20" s="11" t="str">
        <f t="shared" si="2"/>
        <v xml:space="preserve">MeanRaw.SO4SfAvg19811021 </v>
      </c>
      <c r="E20" s="9">
        <v>507150</v>
      </c>
      <c r="F20" s="10">
        <v>2</v>
      </c>
      <c r="G20" s="9">
        <v>233850</v>
      </c>
      <c r="H20" s="10">
        <v>10</v>
      </c>
      <c r="I20" s="9"/>
      <c r="J20" s="10"/>
      <c r="K20" s="9"/>
      <c r="L20" s="10"/>
      <c r="M20" s="9">
        <v>1039400</v>
      </c>
      <c r="N20" s="11" t="s">
        <v>3</v>
      </c>
      <c r="O20" s="11" t="s">
        <v>32</v>
      </c>
      <c r="P20" s="13">
        <v>41399</v>
      </c>
      <c r="Q20" s="22" t="s">
        <v>80</v>
      </c>
    </row>
    <row r="21" spans="1:17">
      <c r="A21" s="1" t="str">
        <f t="shared" si="0"/>
        <v xml:space="preserve">SO4SfAvg19811021 </v>
      </c>
      <c r="C21" s="11" t="str">
        <f t="shared" si="1"/>
        <v>ASR_ALT2C</v>
      </c>
      <c r="D21" s="11" t="str">
        <f t="shared" si="2"/>
        <v xml:space="preserve">MeanRaw.SO4SfAvg19811021 </v>
      </c>
      <c r="E21" s="9">
        <v>514025</v>
      </c>
      <c r="F21" s="10">
        <v>2</v>
      </c>
      <c r="G21" s="9">
        <v>244000</v>
      </c>
      <c r="H21" s="10">
        <v>10</v>
      </c>
      <c r="I21" s="9"/>
      <c r="J21" s="10"/>
      <c r="K21" s="9"/>
      <c r="L21" s="10"/>
      <c r="M21" s="9">
        <v>1039400</v>
      </c>
      <c r="N21" s="11" t="s">
        <v>3</v>
      </c>
      <c r="O21" s="11" t="s">
        <v>32</v>
      </c>
      <c r="P21" s="13">
        <v>41399</v>
      </c>
      <c r="Q21" s="22" t="s">
        <v>81</v>
      </c>
    </row>
    <row r="22" spans="1:17">
      <c r="A22" s="1" t="str">
        <f t="shared" si="0"/>
        <v xml:space="preserve">SO4SfAvg19811021 </v>
      </c>
      <c r="C22" s="11" t="str">
        <f t="shared" si="1"/>
        <v>ASR_ALT2C-ASR_BASE</v>
      </c>
      <c r="D22" s="11" t="str">
        <f t="shared" si="2"/>
        <v xml:space="preserve">MeanRaw.SO4SfAvg19811021 </v>
      </c>
      <c r="E22" s="9"/>
      <c r="F22" s="10"/>
      <c r="G22" s="9"/>
      <c r="H22" s="10"/>
      <c r="I22" s="9">
        <v>0</v>
      </c>
      <c r="J22" s="10">
        <v>-5</v>
      </c>
      <c r="K22" s="9">
        <v>200</v>
      </c>
      <c r="L22" s="10">
        <v>5</v>
      </c>
      <c r="M22" s="9">
        <v>1039400</v>
      </c>
      <c r="N22" s="11" t="s">
        <v>3</v>
      </c>
      <c r="O22" s="11" t="s">
        <v>32</v>
      </c>
      <c r="P22" s="13">
        <v>41399</v>
      </c>
      <c r="Q22" s="22" t="s">
        <v>82</v>
      </c>
    </row>
    <row r="23" spans="1:17">
      <c r="A23" s="1" t="str">
        <f t="shared" si="0"/>
        <v/>
      </c>
      <c r="C23" s="11" t="str">
        <f t="shared" si="1"/>
        <v/>
      </c>
      <c r="D23" s="11" t="str">
        <f t="shared" si="2"/>
        <v/>
      </c>
      <c r="E23" s="9"/>
      <c r="F23" s="10"/>
      <c r="G23" s="9"/>
      <c r="H23" s="10"/>
      <c r="I23" s="9"/>
      <c r="J23" s="10"/>
      <c r="K23" s="9"/>
      <c r="L23" s="10"/>
      <c r="M23" s="9"/>
      <c r="N23" s="11"/>
      <c r="O23" s="11"/>
      <c r="P23" s="13"/>
      <c r="Q23" s="22"/>
    </row>
    <row r="24" spans="1:17">
      <c r="A24" s="1" t="str">
        <f t="shared" si="0"/>
        <v xml:space="preserve">SO4SfAvg19820519 </v>
      </c>
      <c r="C24" s="11" t="str">
        <f t="shared" si="1"/>
        <v>ASR_BASE</v>
      </c>
      <c r="D24" s="11" t="str">
        <f t="shared" si="2"/>
        <v xml:space="preserve">MeanRaw.SO4SfAvg19820519 </v>
      </c>
      <c r="E24" s="9">
        <v>310950</v>
      </c>
      <c r="F24" s="10">
        <v>2</v>
      </c>
      <c r="G24" s="9">
        <v>146475</v>
      </c>
      <c r="H24" s="10">
        <v>10</v>
      </c>
      <c r="I24" s="9"/>
      <c r="J24" s="10"/>
      <c r="K24" s="9"/>
      <c r="L24" s="10"/>
      <c r="M24" s="9">
        <v>1039400</v>
      </c>
      <c r="N24" s="11" t="s">
        <v>3</v>
      </c>
      <c r="O24" s="11" t="s">
        <v>32</v>
      </c>
      <c r="P24" s="13">
        <v>41399</v>
      </c>
      <c r="Q24" s="22" t="s">
        <v>83</v>
      </c>
    </row>
    <row r="25" spans="1:17">
      <c r="A25" s="1" t="str">
        <f t="shared" si="0"/>
        <v xml:space="preserve">SO4SfAvg19820519 </v>
      </c>
      <c r="C25" s="11" t="str">
        <f t="shared" si="1"/>
        <v>ASR_ALT2C</v>
      </c>
      <c r="D25" s="11" t="str">
        <f t="shared" si="2"/>
        <v xml:space="preserve">MeanRaw.SO4SfAvg19820519 </v>
      </c>
      <c r="E25" s="9">
        <v>318175</v>
      </c>
      <c r="F25" s="10">
        <v>2</v>
      </c>
      <c r="G25" s="9">
        <v>159550</v>
      </c>
      <c r="H25" s="10">
        <v>10</v>
      </c>
      <c r="I25" s="9"/>
      <c r="J25" s="10"/>
      <c r="K25" s="9"/>
      <c r="L25" s="10"/>
      <c r="M25" s="9">
        <v>1039400</v>
      </c>
      <c r="N25" s="11" t="s">
        <v>3</v>
      </c>
      <c r="O25" s="11" t="s">
        <v>32</v>
      </c>
      <c r="P25" s="13">
        <v>41399</v>
      </c>
      <c r="Q25" s="22" t="s">
        <v>84</v>
      </c>
    </row>
    <row r="26" spans="1:17">
      <c r="A26" s="1" t="str">
        <f t="shared" si="0"/>
        <v xml:space="preserve">SO4SfAvg19820519 </v>
      </c>
      <c r="C26" s="11" t="str">
        <f t="shared" si="1"/>
        <v>ASR_ALT2C-ASR_BASE</v>
      </c>
      <c r="D26" s="11" t="str">
        <f t="shared" si="2"/>
        <v xml:space="preserve">MeanRaw.SO4SfAvg19820519 </v>
      </c>
      <c r="E26" s="9"/>
      <c r="F26" s="10"/>
      <c r="G26" s="9"/>
      <c r="H26" s="10"/>
      <c r="I26" s="9">
        <v>0</v>
      </c>
      <c r="J26" s="10">
        <v>-5</v>
      </c>
      <c r="K26" s="9">
        <v>36750</v>
      </c>
      <c r="L26" s="10">
        <v>5</v>
      </c>
      <c r="M26" s="9">
        <v>1039400</v>
      </c>
      <c r="N26" s="11" t="s">
        <v>3</v>
      </c>
      <c r="O26" s="11" t="s">
        <v>32</v>
      </c>
      <c r="P26" s="13">
        <v>41399</v>
      </c>
      <c r="Q26" s="22" t="s">
        <v>85</v>
      </c>
    </row>
    <row r="27" spans="1:17">
      <c r="A27" s="1" t="str">
        <f t="shared" si="0"/>
        <v/>
      </c>
      <c r="C27" s="11" t="str">
        <f t="shared" si="1"/>
        <v/>
      </c>
      <c r="D27" s="11" t="str">
        <f t="shared" si="2"/>
        <v/>
      </c>
      <c r="E27" s="9"/>
      <c r="F27" s="10"/>
      <c r="G27" s="9"/>
      <c r="H27" s="10"/>
      <c r="I27" s="9"/>
      <c r="J27" s="10"/>
      <c r="K27" s="9"/>
      <c r="L27" s="10"/>
      <c r="M27" s="9"/>
      <c r="N27" s="11"/>
      <c r="O27" s="11"/>
      <c r="P27" s="13"/>
      <c r="Q27" s="22"/>
    </row>
    <row r="28" spans="1:17">
      <c r="A28" s="1" t="str">
        <f t="shared" si="0"/>
        <v xml:space="preserve">SO4SfAvg19891108 </v>
      </c>
      <c r="C28" s="11" t="str">
        <f t="shared" si="1"/>
        <v>ASR_BASE</v>
      </c>
      <c r="D28" s="11" t="str">
        <f t="shared" si="2"/>
        <v xml:space="preserve">MeanRaw.SO4SfAvg19891108 </v>
      </c>
      <c r="E28" s="9">
        <v>409050</v>
      </c>
      <c r="F28" s="10">
        <v>2</v>
      </c>
      <c r="G28" s="9">
        <v>162950</v>
      </c>
      <c r="H28" s="10">
        <v>10</v>
      </c>
      <c r="I28" s="9"/>
      <c r="J28" s="10"/>
      <c r="K28" s="9"/>
      <c r="L28" s="10"/>
      <c r="M28" s="9">
        <v>1039400</v>
      </c>
      <c r="N28" s="11" t="s">
        <v>3</v>
      </c>
      <c r="O28" s="11" t="s">
        <v>32</v>
      </c>
      <c r="P28" s="13">
        <v>41399</v>
      </c>
      <c r="Q28" s="22" t="s">
        <v>86</v>
      </c>
    </row>
    <row r="29" spans="1:17">
      <c r="A29" s="1" t="str">
        <f t="shared" si="0"/>
        <v xml:space="preserve">SO4SfAvg19891108 </v>
      </c>
      <c r="C29" s="11" t="str">
        <f t="shared" si="1"/>
        <v>ASR_ALT2C</v>
      </c>
      <c r="D29" s="11" t="str">
        <f t="shared" si="2"/>
        <v xml:space="preserve">MeanRaw.SO4SfAvg19891108 </v>
      </c>
      <c r="E29" s="9">
        <v>419250</v>
      </c>
      <c r="F29" s="10">
        <v>2</v>
      </c>
      <c r="G29" s="9">
        <v>167675</v>
      </c>
      <c r="H29" s="10">
        <v>10</v>
      </c>
      <c r="I29" s="9"/>
      <c r="J29" s="10"/>
      <c r="K29" s="9"/>
      <c r="L29" s="10"/>
      <c r="M29" s="9">
        <v>1039400</v>
      </c>
      <c r="N29" s="11" t="s">
        <v>3</v>
      </c>
      <c r="O29" s="11" t="s">
        <v>32</v>
      </c>
      <c r="P29" s="13">
        <v>41399</v>
      </c>
      <c r="Q29" s="22" t="s">
        <v>87</v>
      </c>
    </row>
    <row r="30" spans="1:17">
      <c r="A30" s="1" t="str">
        <f t="shared" si="0"/>
        <v xml:space="preserve">SO4SfAvg19891108 </v>
      </c>
      <c r="C30" s="11" t="str">
        <f t="shared" si="1"/>
        <v>ASR_ALT2C-ASR_BASE</v>
      </c>
      <c r="D30" s="11" t="str">
        <f t="shared" si="2"/>
        <v xml:space="preserve">MeanRaw.SO4SfAvg19891108 </v>
      </c>
      <c r="E30" s="9"/>
      <c r="F30" s="10"/>
      <c r="G30" s="9"/>
      <c r="H30" s="10"/>
      <c r="I30" s="9">
        <v>0</v>
      </c>
      <c r="J30" s="10">
        <v>-5</v>
      </c>
      <c r="K30" s="9">
        <v>500</v>
      </c>
      <c r="L30" s="10">
        <v>5</v>
      </c>
      <c r="M30" s="9">
        <v>1039400</v>
      </c>
      <c r="N30" s="11" t="s">
        <v>3</v>
      </c>
      <c r="O30" s="11" t="s">
        <v>32</v>
      </c>
      <c r="P30" s="13">
        <v>41399</v>
      </c>
      <c r="Q30" s="22" t="s">
        <v>88</v>
      </c>
    </row>
    <row r="31" spans="1:17">
      <c r="A31" s="1" t="str">
        <f t="shared" si="0"/>
        <v/>
      </c>
      <c r="C31" s="11" t="str">
        <f t="shared" si="1"/>
        <v/>
      </c>
      <c r="D31" s="11" t="str">
        <f t="shared" si="2"/>
        <v/>
      </c>
      <c r="E31" s="9"/>
      <c r="F31" s="10"/>
      <c r="G31" s="9"/>
      <c r="H31" s="10"/>
      <c r="I31" s="9"/>
      <c r="J31" s="10"/>
      <c r="K31" s="9"/>
      <c r="L31" s="10"/>
      <c r="M31" s="9"/>
      <c r="N31" s="11"/>
      <c r="O31" s="11"/>
      <c r="P31" s="13"/>
      <c r="Q31" s="22"/>
    </row>
    <row r="32" spans="1:17">
      <c r="A32" s="1" t="str">
        <f t="shared" si="0"/>
        <v xml:space="preserve">SO4SfAvg19900606 </v>
      </c>
      <c r="C32" s="11" t="str">
        <f t="shared" si="1"/>
        <v>ASR_BASE</v>
      </c>
      <c r="D32" s="11" t="str">
        <f t="shared" si="2"/>
        <v xml:space="preserve">MeanRaw.SO4SfAvg19900606 </v>
      </c>
      <c r="E32" s="9">
        <v>156350</v>
      </c>
      <c r="F32" s="10">
        <v>2</v>
      </c>
      <c r="G32" s="9">
        <v>70575</v>
      </c>
      <c r="H32" s="10">
        <v>10</v>
      </c>
      <c r="I32" s="9"/>
      <c r="J32" s="10"/>
      <c r="K32" s="9"/>
      <c r="L32" s="10"/>
      <c r="M32" s="9">
        <v>1039400</v>
      </c>
      <c r="N32" s="11" t="s">
        <v>3</v>
      </c>
      <c r="O32" s="11" t="s">
        <v>32</v>
      </c>
      <c r="P32" s="13">
        <v>41399</v>
      </c>
      <c r="Q32" s="22" t="s">
        <v>89</v>
      </c>
    </row>
    <row r="33" spans="1:17">
      <c r="A33" s="1" t="str">
        <f t="shared" si="0"/>
        <v xml:space="preserve">SO4SfAvg19900606 </v>
      </c>
      <c r="C33" s="11" t="str">
        <f t="shared" si="1"/>
        <v>ASR_ALT2C</v>
      </c>
      <c r="D33" s="11" t="str">
        <f t="shared" si="2"/>
        <v xml:space="preserve">MeanRaw.SO4SfAvg19900606 </v>
      </c>
      <c r="E33" s="9">
        <v>163300</v>
      </c>
      <c r="F33" s="10">
        <v>2</v>
      </c>
      <c r="G33" s="9">
        <v>78025</v>
      </c>
      <c r="H33" s="10">
        <v>10</v>
      </c>
      <c r="I33" s="9"/>
      <c r="J33" s="10"/>
      <c r="K33" s="9"/>
      <c r="L33" s="10"/>
      <c r="M33" s="9">
        <v>1039400</v>
      </c>
      <c r="N33" s="11" t="s">
        <v>3</v>
      </c>
      <c r="O33" s="11" t="s">
        <v>32</v>
      </c>
      <c r="P33" s="13">
        <v>41399</v>
      </c>
      <c r="Q33" s="22" t="s">
        <v>90</v>
      </c>
    </row>
    <row r="34" spans="1:17">
      <c r="A34" s="1" t="str">
        <f t="shared" si="0"/>
        <v xml:space="preserve">SO4SfAvg19900606 </v>
      </c>
      <c r="C34" s="11" t="str">
        <f t="shared" si="1"/>
        <v>ASR_ALT2C-ASR_BASE</v>
      </c>
      <c r="D34" s="11" t="str">
        <f t="shared" si="2"/>
        <v xml:space="preserve">MeanRaw.SO4SfAvg19900606 </v>
      </c>
      <c r="E34" s="9"/>
      <c r="F34" s="10"/>
      <c r="G34" s="9"/>
      <c r="H34" s="10"/>
      <c r="I34" s="9">
        <v>0</v>
      </c>
      <c r="J34" s="10">
        <v>-5</v>
      </c>
      <c r="K34" s="9">
        <v>13025</v>
      </c>
      <c r="L34" s="10">
        <v>5</v>
      </c>
      <c r="M34" s="9">
        <v>1039400</v>
      </c>
      <c r="N34" s="11" t="s">
        <v>3</v>
      </c>
      <c r="O34" s="11" t="s">
        <v>32</v>
      </c>
      <c r="P34" s="13">
        <v>41399</v>
      </c>
      <c r="Q34" s="22" t="s">
        <v>91</v>
      </c>
    </row>
    <row r="35" spans="1:17">
      <c r="A35" s="1" t="str">
        <f t="shared" si="0"/>
        <v/>
      </c>
      <c r="C35" s="11" t="str">
        <f t="shared" si="1"/>
        <v/>
      </c>
      <c r="D35" s="11" t="str">
        <f t="shared" si="2"/>
        <v/>
      </c>
      <c r="E35" s="9"/>
      <c r="F35" s="10"/>
      <c r="G35" s="9"/>
      <c r="H35" s="10"/>
      <c r="I35" s="9"/>
      <c r="J35" s="10"/>
      <c r="K35" s="9"/>
      <c r="L35" s="10"/>
      <c r="M35" s="9"/>
      <c r="N35" s="11"/>
      <c r="O35" s="11"/>
      <c r="P35" s="13"/>
      <c r="Q35" s="22"/>
    </row>
    <row r="36" spans="1:17">
      <c r="A36" s="1" t="str">
        <f t="shared" si="0"/>
        <v xml:space="preserve">SO4_settlAvg20000315_g_m2_yr </v>
      </c>
      <c r="C36" s="11" t="str">
        <f t="shared" si="1"/>
        <v>ASR_BASE</v>
      </c>
      <c r="D36" s="11" t="str">
        <f t="shared" si="2"/>
        <v xml:space="preserve">MeanPOS.SO4_settlAvg20000315_g_m2_yr </v>
      </c>
      <c r="E36" s="9">
        <v>266075</v>
      </c>
      <c r="F36" s="10">
        <v>15</v>
      </c>
      <c r="G36" s="9">
        <v>145075</v>
      </c>
      <c r="H36" s="10">
        <v>30</v>
      </c>
      <c r="I36" s="9"/>
      <c r="J36" s="10"/>
      <c r="K36" s="9"/>
      <c r="L36" s="10"/>
      <c r="M36" s="9">
        <v>1039400</v>
      </c>
      <c r="N36" s="11" t="s">
        <v>3</v>
      </c>
      <c r="O36" s="11" t="s">
        <v>28</v>
      </c>
      <c r="P36" s="13">
        <v>41399</v>
      </c>
      <c r="Q36" s="22" t="s">
        <v>29</v>
      </c>
    </row>
    <row r="37" spans="1:17">
      <c r="A37" s="1" t="str">
        <f t="shared" si="0"/>
        <v xml:space="preserve">SO4_settlAvg20000315_g_m2_yr </v>
      </c>
      <c r="C37" s="11" t="str">
        <f t="shared" si="1"/>
        <v>ASR_ALT2V</v>
      </c>
      <c r="D37" s="11" t="str">
        <f t="shared" si="2"/>
        <v xml:space="preserve">MeanPOS.SO4_settlAvg20000315_g_m2_yr </v>
      </c>
      <c r="E37" s="9">
        <v>271000</v>
      </c>
      <c r="F37" s="10">
        <v>15</v>
      </c>
      <c r="G37" s="9">
        <v>146875</v>
      </c>
      <c r="H37" s="10">
        <v>30</v>
      </c>
      <c r="I37" s="9"/>
      <c r="J37" s="10"/>
      <c r="K37" s="9"/>
      <c r="L37" s="10"/>
      <c r="M37" s="9">
        <v>1039400</v>
      </c>
      <c r="N37" s="11" t="s">
        <v>3</v>
      </c>
      <c r="O37" s="11" t="s">
        <v>28</v>
      </c>
      <c r="P37" s="13">
        <v>41399</v>
      </c>
      <c r="Q37" s="22" t="s">
        <v>36</v>
      </c>
    </row>
    <row r="38" spans="1:17">
      <c r="A38" s="1" t="str">
        <f t="shared" si="0"/>
        <v xml:space="preserve">SO4_settlAvg20000315_g_m2_yr </v>
      </c>
      <c r="C38" s="11" t="str">
        <f t="shared" si="1"/>
        <v>ASR_ALT2V-ASR_BASE</v>
      </c>
      <c r="D38" s="11" t="str">
        <f t="shared" si="2"/>
        <v xml:space="preserve">MeanPOS.SO4_settlAvg20000315_g_m2_yr </v>
      </c>
      <c r="E38" s="9"/>
      <c r="F38" s="10"/>
      <c r="G38" s="9"/>
      <c r="H38" s="10"/>
      <c r="I38" s="9">
        <v>0</v>
      </c>
      <c r="J38" s="10">
        <v>-5</v>
      </c>
      <c r="K38" s="9">
        <v>0</v>
      </c>
      <c r="L38" s="10">
        <v>5</v>
      </c>
      <c r="M38" s="9">
        <v>1039400</v>
      </c>
      <c r="N38" s="11" t="s">
        <v>3</v>
      </c>
      <c r="O38" s="11" t="s">
        <v>28</v>
      </c>
      <c r="P38" s="13">
        <v>41399</v>
      </c>
      <c r="Q38" s="22" t="s">
        <v>37</v>
      </c>
    </row>
    <row r="39" spans="1:17">
      <c r="A39" s="1" t="str">
        <f t="shared" si="0"/>
        <v/>
      </c>
      <c r="C39" s="11" t="str">
        <f t="shared" si="1"/>
        <v/>
      </c>
      <c r="D39" s="11" t="str">
        <f t="shared" si="2"/>
        <v/>
      </c>
      <c r="E39" s="9"/>
      <c r="F39" s="10"/>
      <c r="G39" s="9"/>
      <c r="H39" s="10"/>
      <c r="I39" s="9"/>
      <c r="J39" s="10"/>
      <c r="K39" s="9"/>
      <c r="L39" s="10"/>
      <c r="M39" s="9"/>
      <c r="N39" s="11"/>
      <c r="O39" s="11"/>
      <c r="P39" s="13"/>
      <c r="Q39" s="22"/>
    </row>
    <row r="40" spans="1:17">
      <c r="A40" s="1" t="str">
        <f t="shared" si="0"/>
        <v xml:space="preserve">SO4SfAvg20000315 </v>
      </c>
      <c r="C40" s="11" t="str">
        <f t="shared" si="1"/>
        <v>ASR_BASE</v>
      </c>
      <c r="D40" s="11" t="str">
        <f t="shared" si="2"/>
        <v xml:space="preserve">MeanPOS.SO4SfAvg20000315 </v>
      </c>
      <c r="E40" s="9">
        <v>468250</v>
      </c>
      <c r="F40" s="10">
        <v>2</v>
      </c>
      <c r="G40" s="9">
        <v>153050</v>
      </c>
      <c r="H40" s="10">
        <v>10</v>
      </c>
      <c r="I40" s="9"/>
      <c r="J40" s="10"/>
      <c r="K40" s="9"/>
      <c r="L40" s="10"/>
      <c r="M40" s="9">
        <v>1039400</v>
      </c>
      <c r="N40" s="11" t="s">
        <v>3</v>
      </c>
      <c r="O40" s="11" t="s">
        <v>32</v>
      </c>
      <c r="P40" s="13">
        <v>41399</v>
      </c>
      <c r="Q40" s="22" t="s">
        <v>33</v>
      </c>
    </row>
    <row r="41" spans="1:17">
      <c r="A41" s="1" t="str">
        <f t="shared" si="0"/>
        <v xml:space="preserve">SO4SfAvg20000315 </v>
      </c>
      <c r="C41" s="11" t="str">
        <f t="shared" si="1"/>
        <v>ASR_ALT2V</v>
      </c>
      <c r="D41" s="11" t="str">
        <f t="shared" si="2"/>
        <v xml:space="preserve">MeanPOS.SO4SfAvg20000315 </v>
      </c>
      <c r="E41" s="9">
        <v>471175</v>
      </c>
      <c r="F41" s="10">
        <v>2</v>
      </c>
      <c r="G41" s="9">
        <v>154875</v>
      </c>
      <c r="H41" s="10">
        <v>10</v>
      </c>
      <c r="I41" s="9"/>
      <c r="J41" s="10"/>
      <c r="K41" s="9"/>
      <c r="L41" s="10"/>
      <c r="M41" s="9">
        <v>1039400</v>
      </c>
      <c r="N41" s="11" t="s">
        <v>3</v>
      </c>
      <c r="O41" s="11" t="s">
        <v>32</v>
      </c>
      <c r="P41" s="13">
        <v>41399</v>
      </c>
      <c r="Q41" s="22" t="s">
        <v>38</v>
      </c>
    </row>
    <row r="42" spans="1:17">
      <c r="A42" s="1" t="str">
        <f t="shared" si="0"/>
        <v xml:space="preserve">SO4SfAvg20000315 </v>
      </c>
      <c r="C42" s="11" t="str">
        <f t="shared" si="1"/>
        <v>ASR_ALT2V-ASR_BASE</v>
      </c>
      <c r="D42" s="11" t="str">
        <f t="shared" si="2"/>
        <v xml:space="preserve">MeanPOS.SO4SfAvg20000315 </v>
      </c>
      <c r="E42" s="9"/>
      <c r="F42" s="10"/>
      <c r="G42" s="9"/>
      <c r="H42" s="10"/>
      <c r="I42" s="9">
        <v>0</v>
      </c>
      <c r="J42" s="10">
        <v>-5</v>
      </c>
      <c r="K42" s="9">
        <v>0</v>
      </c>
      <c r="L42" s="10">
        <v>5</v>
      </c>
      <c r="M42" s="9">
        <v>1039400</v>
      </c>
      <c r="N42" s="11" t="s">
        <v>3</v>
      </c>
      <c r="O42" s="11" t="s">
        <v>32</v>
      </c>
      <c r="P42" s="13">
        <v>41399</v>
      </c>
      <c r="Q42" s="22" t="s">
        <v>39</v>
      </c>
    </row>
    <row r="43" spans="1:17">
      <c r="A43" s="1" t="str">
        <f t="shared" si="0"/>
        <v/>
      </c>
      <c r="C43" s="11" t="str">
        <f t="shared" si="1"/>
        <v/>
      </c>
      <c r="D43" s="11" t="str">
        <f t="shared" si="2"/>
        <v/>
      </c>
      <c r="E43" s="9"/>
      <c r="F43" s="10"/>
      <c r="G43" s="9"/>
      <c r="H43" s="10"/>
      <c r="I43" s="9"/>
      <c r="J43" s="10"/>
      <c r="K43" s="9"/>
      <c r="L43" s="10"/>
      <c r="M43" s="9"/>
      <c r="N43" s="11"/>
      <c r="O43" s="11"/>
      <c r="P43" s="13"/>
      <c r="Q43" s="22"/>
    </row>
    <row r="44" spans="1:17">
      <c r="A44" s="1" t="str">
        <f t="shared" si="0"/>
        <v xml:space="preserve">SO4SfAvg19740531 </v>
      </c>
      <c r="C44" s="11" t="str">
        <f t="shared" si="1"/>
        <v>ASR_BASE</v>
      </c>
      <c r="D44" s="11" t="str">
        <f t="shared" si="2"/>
        <v xml:space="preserve">MeanRaw.SO4SfAvg19740531 </v>
      </c>
      <c r="E44" s="9">
        <v>142250</v>
      </c>
      <c r="F44" s="10">
        <v>2</v>
      </c>
      <c r="G44" s="9">
        <v>86075</v>
      </c>
      <c r="H44" s="10">
        <v>10</v>
      </c>
      <c r="I44" s="9"/>
      <c r="J44" s="10"/>
      <c r="K44" s="9"/>
      <c r="L44" s="10"/>
      <c r="M44" s="9">
        <v>1039400</v>
      </c>
      <c r="N44" s="11" t="s">
        <v>3</v>
      </c>
      <c r="O44" s="11" t="s">
        <v>32</v>
      </c>
      <c r="P44" s="13">
        <v>41399</v>
      </c>
      <c r="Q44" s="22" t="s">
        <v>74</v>
      </c>
    </row>
    <row r="45" spans="1:17">
      <c r="A45" s="1" t="str">
        <f t="shared" si="0"/>
        <v xml:space="preserve">SO4SfAvg19740531 </v>
      </c>
      <c r="C45" s="11" t="str">
        <f t="shared" si="1"/>
        <v>ASR_ALT2V</v>
      </c>
      <c r="D45" s="11" t="str">
        <f t="shared" si="2"/>
        <v xml:space="preserve">MeanRaw.SO4SfAvg19740531 </v>
      </c>
      <c r="E45" s="9">
        <v>143200</v>
      </c>
      <c r="F45" s="10">
        <v>2</v>
      </c>
      <c r="G45" s="9">
        <v>87975</v>
      </c>
      <c r="H45" s="10">
        <v>10</v>
      </c>
      <c r="I45" s="9"/>
      <c r="J45" s="10"/>
      <c r="K45" s="9"/>
      <c r="L45" s="10"/>
      <c r="M45" s="9">
        <v>1039400</v>
      </c>
      <c r="N45" s="11" t="s">
        <v>3</v>
      </c>
      <c r="O45" s="11" t="s">
        <v>32</v>
      </c>
      <c r="P45" s="13">
        <v>41399</v>
      </c>
      <c r="Q45" s="22" t="s">
        <v>92</v>
      </c>
    </row>
    <row r="46" spans="1:17">
      <c r="A46" s="1" t="str">
        <f t="shared" si="0"/>
        <v xml:space="preserve">SO4SfAvg19740531 </v>
      </c>
      <c r="C46" s="11" t="str">
        <f t="shared" si="1"/>
        <v>ASR_ALT2V-ASR_BASE</v>
      </c>
      <c r="D46" s="11" t="str">
        <f t="shared" si="2"/>
        <v xml:space="preserve">MeanRaw.SO4SfAvg19740531 </v>
      </c>
      <c r="E46" s="12"/>
      <c r="F46" s="10"/>
      <c r="G46" s="12"/>
      <c r="H46" s="10"/>
      <c r="I46" s="12">
        <v>0</v>
      </c>
      <c r="J46" s="10">
        <v>-5</v>
      </c>
      <c r="K46" s="12">
        <v>175</v>
      </c>
      <c r="L46" s="10">
        <v>5</v>
      </c>
      <c r="M46" s="12">
        <v>1039400</v>
      </c>
      <c r="N46" s="11" t="s">
        <v>3</v>
      </c>
      <c r="O46" s="11" t="s">
        <v>32</v>
      </c>
      <c r="P46" s="13">
        <v>41399</v>
      </c>
      <c r="Q46" s="22" t="s">
        <v>93</v>
      </c>
    </row>
    <row r="47" spans="1:17" s="3" customFormat="1" ht="13" thickBot="1">
      <c r="A47" s="1" t="str">
        <f t="shared" si="0"/>
        <v/>
      </c>
      <c r="B47" s="1"/>
      <c r="C47" s="11" t="str">
        <f t="shared" si="1"/>
        <v/>
      </c>
      <c r="D47" s="11" t="str">
        <f t="shared" si="2"/>
        <v/>
      </c>
      <c r="E47" s="12"/>
      <c r="F47" s="10"/>
      <c r="G47" s="12"/>
      <c r="H47" s="10"/>
      <c r="I47" s="12"/>
      <c r="J47" s="10"/>
      <c r="K47" s="12"/>
      <c r="L47" s="10"/>
      <c r="M47" s="12"/>
      <c r="N47" s="11"/>
      <c r="O47" s="11"/>
      <c r="P47" s="13"/>
      <c r="Q47" s="22"/>
    </row>
    <row r="48" spans="1:17">
      <c r="A48" s="1" t="str">
        <f t="shared" si="0"/>
        <v xml:space="preserve">SO4SfAvg19741028 </v>
      </c>
      <c r="C48" s="11" t="str">
        <f t="shared" si="1"/>
        <v>ASR_BASE</v>
      </c>
      <c r="D48" s="11" t="str">
        <f t="shared" si="2"/>
        <v xml:space="preserve">MeanRaw.SO4SfAvg19741028 </v>
      </c>
      <c r="E48" s="12">
        <v>602275</v>
      </c>
      <c r="F48" s="10">
        <v>2</v>
      </c>
      <c r="G48" s="12">
        <v>235400</v>
      </c>
      <c r="H48" s="10">
        <v>10</v>
      </c>
      <c r="I48" s="12"/>
      <c r="J48" s="10"/>
      <c r="K48" s="12"/>
      <c r="L48" s="10"/>
      <c r="M48" s="12">
        <v>1039400</v>
      </c>
      <c r="N48" s="11" t="s">
        <v>3</v>
      </c>
      <c r="O48" s="11" t="s">
        <v>32</v>
      </c>
      <c r="P48" s="13">
        <v>41399</v>
      </c>
      <c r="Q48" s="22" t="s">
        <v>77</v>
      </c>
    </row>
    <row r="49" spans="1:17">
      <c r="A49" s="1" t="str">
        <f t="shared" si="0"/>
        <v xml:space="preserve">SO4SfAvg19741028 </v>
      </c>
      <c r="C49" s="11" t="str">
        <f t="shared" si="1"/>
        <v>ASR_ALT2V</v>
      </c>
      <c r="D49" s="11" t="str">
        <f t="shared" si="2"/>
        <v xml:space="preserve">MeanRaw.SO4SfAvg19741028 </v>
      </c>
      <c r="E49" s="12">
        <v>602550</v>
      </c>
      <c r="F49" s="10">
        <v>2</v>
      </c>
      <c r="G49" s="12">
        <v>236025</v>
      </c>
      <c r="H49" s="10">
        <v>10</v>
      </c>
      <c r="I49" s="12"/>
      <c r="J49" s="10"/>
      <c r="K49" s="12"/>
      <c r="L49" s="10"/>
      <c r="M49" s="12">
        <v>1039400</v>
      </c>
      <c r="N49" s="11" t="s">
        <v>3</v>
      </c>
      <c r="O49" s="11" t="s">
        <v>32</v>
      </c>
      <c r="P49" s="13">
        <v>41399</v>
      </c>
      <c r="Q49" s="22" t="s">
        <v>94</v>
      </c>
    </row>
    <row r="50" spans="1:17">
      <c r="A50" s="1" t="str">
        <f t="shared" si="0"/>
        <v xml:space="preserve">SO4SfAvg19741028 </v>
      </c>
      <c r="C50" s="11" t="str">
        <f t="shared" si="1"/>
        <v>ASR_ALT2V-ASR_BASE</v>
      </c>
      <c r="D50" s="11" t="str">
        <f t="shared" si="2"/>
        <v xml:space="preserve">MeanRaw.SO4SfAvg19741028 </v>
      </c>
      <c r="E50" s="12"/>
      <c r="F50" s="10"/>
      <c r="G50" s="12"/>
      <c r="H50" s="10"/>
      <c r="I50" s="12">
        <v>0</v>
      </c>
      <c r="J50" s="10">
        <v>-5</v>
      </c>
      <c r="K50" s="12">
        <v>0</v>
      </c>
      <c r="L50" s="10">
        <v>5</v>
      </c>
      <c r="M50" s="12">
        <v>1039400</v>
      </c>
      <c r="N50" s="11" t="s">
        <v>3</v>
      </c>
      <c r="O50" s="11" t="s">
        <v>32</v>
      </c>
      <c r="P50" s="13">
        <v>41399</v>
      </c>
      <c r="Q50" s="22" t="s">
        <v>95</v>
      </c>
    </row>
    <row r="51" spans="1:17">
      <c r="A51" s="1" t="str">
        <f t="shared" si="0"/>
        <v/>
      </c>
      <c r="C51" s="11" t="str">
        <f t="shared" si="1"/>
        <v/>
      </c>
      <c r="D51" s="11" t="str">
        <f t="shared" si="2"/>
        <v/>
      </c>
      <c r="E51" s="12"/>
      <c r="F51" s="10"/>
      <c r="G51" s="12"/>
      <c r="H51" s="10"/>
      <c r="I51" s="12"/>
      <c r="J51" s="10"/>
      <c r="K51" s="12"/>
      <c r="L51" s="10"/>
      <c r="M51" s="12"/>
      <c r="N51" s="11"/>
      <c r="O51" s="11"/>
      <c r="P51" s="13"/>
      <c r="Q51" s="22"/>
    </row>
    <row r="52" spans="1:17">
      <c r="A52" s="1" t="str">
        <f t="shared" si="0"/>
        <v xml:space="preserve">SO4SfAvg19811021 </v>
      </c>
      <c r="C52" s="11" t="str">
        <f t="shared" si="1"/>
        <v>ASR_BASE</v>
      </c>
      <c r="D52" s="11" t="str">
        <f t="shared" si="2"/>
        <v xml:space="preserve">MeanRaw.SO4SfAvg19811021 </v>
      </c>
      <c r="E52" s="12">
        <v>507150</v>
      </c>
      <c r="F52" s="10">
        <v>2</v>
      </c>
      <c r="G52" s="12">
        <v>233850</v>
      </c>
      <c r="H52" s="10">
        <v>10</v>
      </c>
      <c r="I52" s="12"/>
      <c r="J52" s="10"/>
      <c r="K52" s="12"/>
      <c r="L52" s="10"/>
      <c r="M52" s="12">
        <v>1039400</v>
      </c>
      <c r="N52" s="11" t="s">
        <v>3</v>
      </c>
      <c r="O52" s="11" t="s">
        <v>32</v>
      </c>
      <c r="P52" s="13">
        <v>41399</v>
      </c>
      <c r="Q52" s="22" t="s">
        <v>80</v>
      </c>
    </row>
    <row r="53" spans="1:17">
      <c r="A53" s="1" t="str">
        <f t="shared" si="0"/>
        <v xml:space="preserve">SO4SfAvg19811021 </v>
      </c>
      <c r="C53" s="11" t="str">
        <f t="shared" si="1"/>
        <v>ASR_ALT2V</v>
      </c>
      <c r="D53" s="11" t="str">
        <f t="shared" si="2"/>
        <v xml:space="preserve">MeanRaw.SO4SfAvg19811021 </v>
      </c>
      <c r="E53" s="12">
        <v>509225</v>
      </c>
      <c r="F53" s="10">
        <v>2</v>
      </c>
      <c r="G53" s="12">
        <v>236575</v>
      </c>
      <c r="H53" s="10">
        <v>10</v>
      </c>
      <c r="I53" s="12"/>
      <c r="J53" s="10"/>
      <c r="K53" s="12"/>
      <c r="L53" s="10"/>
      <c r="M53" s="12">
        <v>1039400</v>
      </c>
      <c r="N53" s="11" t="s">
        <v>3</v>
      </c>
      <c r="O53" s="11" t="s">
        <v>32</v>
      </c>
      <c r="P53" s="13">
        <v>41399</v>
      </c>
      <c r="Q53" s="22" t="s">
        <v>96</v>
      </c>
    </row>
    <row r="54" spans="1:17">
      <c r="A54" s="1" t="str">
        <f t="shared" si="0"/>
        <v xml:space="preserve">SO4SfAvg19811021 </v>
      </c>
      <c r="C54" s="11" t="str">
        <f t="shared" si="1"/>
        <v>ASR_ALT2V-ASR_BASE</v>
      </c>
      <c r="D54" s="11" t="str">
        <f t="shared" si="2"/>
        <v xml:space="preserve">MeanRaw.SO4SfAvg19811021 </v>
      </c>
      <c r="E54" s="12"/>
      <c r="F54" s="10"/>
      <c r="G54" s="12"/>
      <c r="H54" s="10"/>
      <c r="I54" s="12">
        <v>0</v>
      </c>
      <c r="J54" s="10">
        <v>-5</v>
      </c>
      <c r="K54" s="12">
        <v>0</v>
      </c>
      <c r="L54" s="10">
        <v>5</v>
      </c>
      <c r="M54" s="12">
        <v>1039400</v>
      </c>
      <c r="N54" s="11" t="s">
        <v>3</v>
      </c>
      <c r="O54" s="11" t="s">
        <v>32</v>
      </c>
      <c r="P54" s="13">
        <v>41399</v>
      </c>
      <c r="Q54" s="22" t="s">
        <v>97</v>
      </c>
    </row>
    <row r="55" spans="1:17">
      <c r="A55" s="1" t="str">
        <f t="shared" si="0"/>
        <v/>
      </c>
      <c r="C55" s="11" t="str">
        <f t="shared" si="1"/>
        <v/>
      </c>
      <c r="D55" s="11" t="str">
        <f t="shared" si="2"/>
        <v/>
      </c>
      <c r="E55" s="12"/>
      <c r="F55" s="10"/>
      <c r="G55" s="12"/>
      <c r="H55" s="10"/>
      <c r="I55" s="12"/>
      <c r="J55" s="10"/>
      <c r="K55" s="12"/>
      <c r="L55" s="10"/>
      <c r="M55" s="12"/>
      <c r="N55" s="11"/>
      <c r="O55" s="11"/>
      <c r="P55" s="13"/>
      <c r="Q55" s="22"/>
    </row>
    <row r="56" spans="1:17">
      <c r="A56" s="1" t="str">
        <f t="shared" si="0"/>
        <v xml:space="preserve">SO4SfAvg19820519 </v>
      </c>
      <c r="C56" s="11" t="str">
        <f t="shared" si="1"/>
        <v>ASR_BASE</v>
      </c>
      <c r="D56" s="11" t="str">
        <f t="shared" si="2"/>
        <v xml:space="preserve">MeanRaw.SO4SfAvg19820519 </v>
      </c>
      <c r="E56" s="12">
        <v>310950</v>
      </c>
      <c r="F56" s="10">
        <v>2</v>
      </c>
      <c r="G56" s="12">
        <v>146475</v>
      </c>
      <c r="H56" s="10">
        <v>10</v>
      </c>
      <c r="I56" s="12"/>
      <c r="J56" s="10"/>
      <c r="K56" s="12"/>
      <c r="L56" s="10"/>
      <c r="M56" s="12">
        <v>1039400</v>
      </c>
      <c r="N56" s="11" t="s">
        <v>3</v>
      </c>
      <c r="O56" s="11" t="s">
        <v>32</v>
      </c>
      <c r="P56" s="13">
        <v>41399</v>
      </c>
      <c r="Q56" s="22" t="s">
        <v>83</v>
      </c>
    </row>
    <row r="57" spans="1:17">
      <c r="A57" s="1" t="str">
        <f t="shared" si="0"/>
        <v xml:space="preserve">SO4SfAvg19820519 </v>
      </c>
      <c r="C57" s="11" t="str">
        <f t="shared" si="1"/>
        <v>ASR_ALT2V</v>
      </c>
      <c r="D57" s="11" t="str">
        <f t="shared" si="2"/>
        <v xml:space="preserve">MeanRaw.SO4SfAvg19820519 </v>
      </c>
      <c r="E57" s="12">
        <v>313725</v>
      </c>
      <c r="F57" s="10">
        <v>2</v>
      </c>
      <c r="G57" s="12">
        <v>151500</v>
      </c>
      <c r="H57" s="10">
        <v>10</v>
      </c>
      <c r="I57" s="12"/>
      <c r="J57" s="10"/>
      <c r="K57" s="12"/>
      <c r="L57" s="10"/>
      <c r="M57" s="12">
        <v>1039400</v>
      </c>
      <c r="N57" s="11" t="s">
        <v>3</v>
      </c>
      <c r="O57" s="11" t="s">
        <v>32</v>
      </c>
      <c r="P57" s="13">
        <v>41399</v>
      </c>
      <c r="Q57" s="22" t="s">
        <v>98</v>
      </c>
    </row>
    <row r="58" spans="1:17">
      <c r="A58" s="1" t="str">
        <f t="shared" si="0"/>
        <v xml:space="preserve">SO4SfAvg19820519 </v>
      </c>
      <c r="C58" s="11" t="str">
        <f t="shared" si="1"/>
        <v>ASR_ALT2V-ASR_BASE</v>
      </c>
      <c r="D58" s="11" t="str">
        <f t="shared" si="2"/>
        <v xml:space="preserve">MeanRaw.SO4SfAvg19820519 </v>
      </c>
      <c r="E58" s="12"/>
      <c r="F58" s="10"/>
      <c r="G58" s="12"/>
      <c r="H58" s="10"/>
      <c r="I58" s="12">
        <v>0</v>
      </c>
      <c r="J58" s="10">
        <v>-5</v>
      </c>
      <c r="K58" s="12">
        <v>1675</v>
      </c>
      <c r="L58" s="10">
        <v>5</v>
      </c>
      <c r="M58" s="12">
        <v>1039400</v>
      </c>
      <c r="N58" s="11" t="s">
        <v>3</v>
      </c>
      <c r="O58" s="11" t="s">
        <v>32</v>
      </c>
      <c r="P58" s="13">
        <v>41399</v>
      </c>
      <c r="Q58" s="22" t="s">
        <v>99</v>
      </c>
    </row>
    <row r="59" spans="1:17">
      <c r="A59" s="1" t="str">
        <f t="shared" si="0"/>
        <v/>
      </c>
      <c r="C59" s="11" t="str">
        <f t="shared" si="1"/>
        <v/>
      </c>
      <c r="D59" s="11" t="str">
        <f t="shared" si="2"/>
        <v/>
      </c>
      <c r="E59" s="12"/>
      <c r="F59" s="10"/>
      <c r="G59" s="12"/>
      <c r="H59" s="10"/>
      <c r="I59" s="12"/>
      <c r="J59" s="10"/>
      <c r="K59" s="12"/>
      <c r="L59" s="10"/>
      <c r="M59" s="12"/>
      <c r="N59" s="11"/>
      <c r="O59" s="11"/>
      <c r="P59" s="13"/>
      <c r="Q59" s="22"/>
    </row>
    <row r="60" spans="1:17">
      <c r="A60" s="1" t="str">
        <f t="shared" si="0"/>
        <v xml:space="preserve">SO4SfAvg19891108 </v>
      </c>
      <c r="C60" s="11" t="str">
        <f t="shared" si="1"/>
        <v>ASR_BASE</v>
      </c>
      <c r="D60" s="11" t="str">
        <f t="shared" si="2"/>
        <v xml:space="preserve">MeanRaw.SO4SfAvg19891108 </v>
      </c>
      <c r="E60" s="12">
        <v>409050</v>
      </c>
      <c r="F60" s="10">
        <v>2</v>
      </c>
      <c r="G60" s="12">
        <v>162950</v>
      </c>
      <c r="H60" s="10">
        <v>10</v>
      </c>
      <c r="I60" s="12"/>
      <c r="J60" s="10"/>
      <c r="K60" s="12"/>
      <c r="L60" s="10"/>
      <c r="M60" s="12">
        <v>1039400</v>
      </c>
      <c r="N60" s="11" t="s">
        <v>3</v>
      </c>
      <c r="O60" s="11" t="s">
        <v>32</v>
      </c>
      <c r="P60" s="13">
        <v>41399</v>
      </c>
      <c r="Q60" s="22" t="s">
        <v>86</v>
      </c>
    </row>
    <row r="61" spans="1:17">
      <c r="A61" s="1" t="str">
        <f t="shared" si="0"/>
        <v xml:space="preserve">SO4SfAvg19891108 </v>
      </c>
      <c r="C61" s="11" t="str">
        <f t="shared" si="1"/>
        <v>ASR_ALT2V</v>
      </c>
      <c r="D61" s="11" t="str">
        <f t="shared" si="2"/>
        <v xml:space="preserve">MeanRaw.SO4SfAvg19891108 </v>
      </c>
      <c r="E61" s="12">
        <v>412000</v>
      </c>
      <c r="F61" s="10">
        <v>2</v>
      </c>
      <c r="G61" s="12">
        <v>163700</v>
      </c>
      <c r="H61" s="10">
        <v>10</v>
      </c>
      <c r="I61" s="12"/>
      <c r="J61" s="10"/>
      <c r="K61" s="12"/>
      <c r="L61" s="10"/>
      <c r="M61" s="12">
        <v>1039400</v>
      </c>
      <c r="N61" s="11" t="s">
        <v>3</v>
      </c>
      <c r="O61" s="11" t="s">
        <v>32</v>
      </c>
      <c r="P61" s="13">
        <v>41399</v>
      </c>
      <c r="Q61" s="22" t="s">
        <v>100</v>
      </c>
    </row>
    <row r="62" spans="1:17">
      <c r="A62" s="1" t="str">
        <f t="shared" si="0"/>
        <v xml:space="preserve">SO4SfAvg19891108 </v>
      </c>
      <c r="C62" s="11" t="str">
        <f t="shared" si="1"/>
        <v>ASR_ALT2V-ASR_BASE</v>
      </c>
      <c r="D62" s="11" t="str">
        <f t="shared" si="2"/>
        <v xml:space="preserve">MeanRaw.SO4SfAvg19891108 </v>
      </c>
      <c r="E62" s="12"/>
      <c r="F62" s="10"/>
      <c r="G62" s="12"/>
      <c r="H62" s="10"/>
      <c r="I62" s="12">
        <v>0</v>
      </c>
      <c r="J62" s="10">
        <v>-5</v>
      </c>
      <c r="K62" s="12">
        <v>0</v>
      </c>
      <c r="L62" s="10">
        <v>5</v>
      </c>
      <c r="M62" s="12">
        <v>1039400</v>
      </c>
      <c r="N62" s="11" t="s">
        <v>3</v>
      </c>
      <c r="O62" s="11" t="s">
        <v>32</v>
      </c>
      <c r="P62" s="13">
        <v>41399</v>
      </c>
      <c r="Q62" s="22" t="s">
        <v>101</v>
      </c>
    </row>
    <row r="63" spans="1:17">
      <c r="A63" s="1" t="str">
        <f t="shared" si="0"/>
        <v/>
      </c>
      <c r="C63" s="11" t="str">
        <f t="shared" si="1"/>
        <v/>
      </c>
      <c r="D63" s="11" t="str">
        <f t="shared" si="2"/>
        <v/>
      </c>
      <c r="E63" s="12"/>
      <c r="F63" s="10"/>
      <c r="G63" s="12"/>
      <c r="H63" s="10"/>
      <c r="I63" s="12"/>
      <c r="J63" s="10"/>
      <c r="K63" s="12"/>
      <c r="L63" s="10"/>
      <c r="M63" s="12"/>
      <c r="N63" s="11"/>
      <c r="O63" s="11"/>
      <c r="P63" s="13"/>
      <c r="Q63" s="22"/>
    </row>
    <row r="64" spans="1:17">
      <c r="A64" s="1" t="str">
        <f t="shared" si="0"/>
        <v xml:space="preserve">SO4SfAvg19900606 </v>
      </c>
      <c r="C64" s="11" t="str">
        <f t="shared" si="1"/>
        <v>ASR_BASE</v>
      </c>
      <c r="D64" s="11" t="str">
        <f t="shared" si="2"/>
        <v xml:space="preserve">MeanRaw.SO4SfAvg19900606 </v>
      </c>
      <c r="E64" s="12">
        <v>156350</v>
      </c>
      <c r="F64" s="10">
        <v>2</v>
      </c>
      <c r="G64" s="12">
        <v>70575</v>
      </c>
      <c r="H64" s="10">
        <v>10</v>
      </c>
      <c r="I64" s="12"/>
      <c r="J64" s="10"/>
      <c r="K64" s="12"/>
      <c r="L64" s="10"/>
      <c r="M64" s="12">
        <v>1039400</v>
      </c>
      <c r="N64" s="11" t="s">
        <v>3</v>
      </c>
      <c r="O64" s="11" t="s">
        <v>32</v>
      </c>
      <c r="P64" s="13">
        <v>41399</v>
      </c>
      <c r="Q64" s="22" t="s">
        <v>89</v>
      </c>
    </row>
    <row r="65" spans="1:17">
      <c r="A65" s="1" t="str">
        <f t="shared" si="0"/>
        <v xml:space="preserve">SO4SfAvg19900606 </v>
      </c>
      <c r="C65" s="11" t="str">
        <f t="shared" si="1"/>
        <v>ASR_ALT2V</v>
      </c>
      <c r="D65" s="11" t="str">
        <f t="shared" si="2"/>
        <v xml:space="preserve">MeanRaw.SO4SfAvg19900606 </v>
      </c>
      <c r="E65" s="12">
        <v>158175</v>
      </c>
      <c r="F65" s="10">
        <v>2</v>
      </c>
      <c r="G65" s="12">
        <v>72400</v>
      </c>
      <c r="H65" s="10">
        <v>10</v>
      </c>
      <c r="I65" s="12"/>
      <c r="J65" s="10"/>
      <c r="K65" s="12"/>
      <c r="L65" s="10"/>
      <c r="M65" s="12">
        <v>1039400</v>
      </c>
      <c r="N65" s="11" t="s">
        <v>3</v>
      </c>
      <c r="O65" s="11" t="s">
        <v>32</v>
      </c>
      <c r="P65" s="13">
        <v>41399</v>
      </c>
      <c r="Q65" s="22" t="s">
        <v>102</v>
      </c>
    </row>
    <row r="66" spans="1:17">
      <c r="A66" s="1" t="str">
        <f t="shared" si="0"/>
        <v xml:space="preserve">SO4SfAvg19900606 </v>
      </c>
      <c r="C66" s="11" t="str">
        <f t="shared" si="1"/>
        <v>ASR_ALT2V-ASR_BASE</v>
      </c>
      <c r="D66" s="11" t="str">
        <f t="shared" si="2"/>
        <v xml:space="preserve">MeanRaw.SO4SfAvg19900606 </v>
      </c>
      <c r="E66" s="12"/>
      <c r="F66" s="10"/>
      <c r="G66" s="12"/>
      <c r="H66" s="10"/>
      <c r="I66" s="12">
        <v>0</v>
      </c>
      <c r="J66" s="10">
        <v>-5</v>
      </c>
      <c r="K66" s="12">
        <v>150</v>
      </c>
      <c r="L66" s="10">
        <v>5</v>
      </c>
      <c r="M66" s="12">
        <v>1039400</v>
      </c>
      <c r="N66" s="11" t="s">
        <v>3</v>
      </c>
      <c r="O66" s="11" t="s">
        <v>32</v>
      </c>
      <c r="P66" s="13">
        <v>41399</v>
      </c>
      <c r="Q66" s="22" t="s">
        <v>103</v>
      </c>
    </row>
    <row r="67" spans="1:17">
      <c r="A67" s="1" t="str">
        <f t="shared" si="0"/>
        <v/>
      </c>
      <c r="C67" s="11" t="str">
        <f t="shared" si="1"/>
        <v/>
      </c>
      <c r="D67" s="11" t="str">
        <f t="shared" si="2"/>
        <v/>
      </c>
      <c r="E67" s="12"/>
      <c r="F67" s="10"/>
      <c r="G67" s="12"/>
      <c r="H67" s="10"/>
      <c r="I67" s="12"/>
      <c r="J67" s="10"/>
      <c r="K67" s="12"/>
      <c r="L67" s="10"/>
      <c r="M67" s="12"/>
      <c r="N67" s="11"/>
      <c r="O67" s="11"/>
      <c r="P67" s="13"/>
      <c r="Q67" s="22"/>
    </row>
    <row r="68" spans="1:17">
      <c r="A68" s="1" t="str">
        <f t="shared" si="0"/>
        <v xml:space="preserve">SO4_settlAvg20000315_g_m2_yr </v>
      </c>
      <c r="C68" s="11" t="str">
        <f t="shared" si="1"/>
        <v>ASR_BASE</v>
      </c>
      <c r="D68" s="11" t="str">
        <f t="shared" si="2"/>
        <v xml:space="preserve">MeanPOS.SO4_settlAvg20000315_g_m2_yr </v>
      </c>
      <c r="E68" s="12">
        <v>266075</v>
      </c>
      <c r="F68" s="10">
        <v>15</v>
      </c>
      <c r="G68" s="12">
        <v>145075</v>
      </c>
      <c r="H68" s="10">
        <v>30</v>
      </c>
      <c r="I68" s="12"/>
      <c r="J68" s="10"/>
      <c r="K68" s="12"/>
      <c r="L68" s="10"/>
      <c r="M68" s="12">
        <v>1039400</v>
      </c>
      <c r="N68" s="11" t="s">
        <v>3</v>
      </c>
      <c r="O68" s="11" t="s">
        <v>28</v>
      </c>
      <c r="P68" s="13">
        <v>41399</v>
      </c>
      <c r="Q68" s="22" t="s">
        <v>29</v>
      </c>
    </row>
    <row r="69" spans="1:17">
      <c r="A69" s="1" t="str">
        <f t="shared" ref="A69:A99" si="3">IF($Q69&lt;&gt;"",RIGHT($Q69,LEN($Q69)-FIND(".",$Q69,FIND(".",$Q69)+1 ) ),"")</f>
        <v xml:space="preserve">SO4_settlAvg20000315_g_m2_yr </v>
      </c>
      <c r="C69" s="11" t="str">
        <f t="shared" ref="C69:C99" si="4">IF($Q69&lt;&gt;"",LEFT($Q69,FIND(".",$Q69)-1),"")</f>
        <v>ASR_ALT4V</v>
      </c>
      <c r="D69" s="11" t="str">
        <f t="shared" ref="D69:D99" si="5">IF($Q69&lt;&gt;"",RIGHT($Q69,LEN($Q69)-FIND(".",$Q69)+0  ),"")</f>
        <v xml:space="preserve">MeanPOS.SO4_settlAvg20000315_g_m2_yr </v>
      </c>
      <c r="E69" s="12">
        <v>268275</v>
      </c>
      <c r="F69" s="10">
        <v>15</v>
      </c>
      <c r="G69" s="12">
        <v>146025</v>
      </c>
      <c r="H69" s="10">
        <v>30</v>
      </c>
      <c r="I69" s="12"/>
      <c r="J69" s="10"/>
      <c r="K69" s="12"/>
      <c r="L69" s="10"/>
      <c r="M69" s="12">
        <v>1039400</v>
      </c>
      <c r="N69" s="11" t="s">
        <v>3</v>
      </c>
      <c r="O69" s="11" t="s">
        <v>28</v>
      </c>
      <c r="P69" s="13">
        <v>41399</v>
      </c>
      <c r="Q69" s="22" t="s">
        <v>40</v>
      </c>
    </row>
    <row r="70" spans="1:17">
      <c r="A70" s="1" t="str">
        <f t="shared" si="3"/>
        <v xml:space="preserve">SO4_settlAvg20000315_g_m2_yr </v>
      </c>
      <c r="C70" s="11" t="str">
        <f t="shared" si="4"/>
        <v>ASR_ALT4V-ASR_BASE</v>
      </c>
      <c r="D70" s="11" t="str">
        <f t="shared" si="5"/>
        <v xml:space="preserve">MeanPOS.SO4_settlAvg20000315_g_m2_yr </v>
      </c>
      <c r="E70" s="12"/>
      <c r="F70" s="10"/>
      <c r="G70" s="12"/>
      <c r="H70" s="10"/>
      <c r="I70" s="12">
        <v>0</v>
      </c>
      <c r="J70" s="10">
        <v>-5</v>
      </c>
      <c r="K70" s="12">
        <v>0</v>
      </c>
      <c r="L70" s="10">
        <v>5</v>
      </c>
      <c r="M70" s="12">
        <v>1039400</v>
      </c>
      <c r="N70" s="11" t="s">
        <v>3</v>
      </c>
      <c r="O70" s="11" t="s">
        <v>28</v>
      </c>
      <c r="P70" s="13">
        <v>41399</v>
      </c>
      <c r="Q70" s="22" t="s">
        <v>41</v>
      </c>
    </row>
    <row r="71" spans="1:17">
      <c r="A71" s="1" t="str">
        <f t="shared" si="3"/>
        <v/>
      </c>
      <c r="C71" s="11" t="str">
        <f t="shared" si="4"/>
        <v/>
      </c>
      <c r="D71" s="11" t="str">
        <f t="shared" si="5"/>
        <v/>
      </c>
      <c r="E71" s="12"/>
      <c r="F71" s="10"/>
      <c r="G71" s="12"/>
      <c r="H71" s="10"/>
      <c r="I71" s="12"/>
      <c r="J71" s="10"/>
      <c r="K71" s="12"/>
      <c r="L71" s="10"/>
      <c r="M71" s="12"/>
      <c r="N71" s="11"/>
      <c r="O71" s="11"/>
      <c r="P71" s="13"/>
      <c r="Q71" s="22"/>
    </row>
    <row r="72" spans="1:17">
      <c r="A72" s="1" t="str">
        <f t="shared" si="3"/>
        <v xml:space="preserve">SO4SfAvg20000315 </v>
      </c>
      <c r="C72" s="11" t="str">
        <f t="shared" si="4"/>
        <v>ASR_BASE</v>
      </c>
      <c r="D72" s="11" t="str">
        <f t="shared" si="5"/>
        <v xml:space="preserve">MeanPOS.SO4SfAvg20000315 </v>
      </c>
      <c r="E72" s="12">
        <v>468250</v>
      </c>
      <c r="F72" s="10">
        <v>2</v>
      </c>
      <c r="G72" s="12">
        <v>153050</v>
      </c>
      <c r="H72" s="10">
        <v>10</v>
      </c>
      <c r="I72" s="12"/>
      <c r="J72" s="10"/>
      <c r="K72" s="12"/>
      <c r="L72" s="10"/>
      <c r="M72" s="12">
        <v>1039400</v>
      </c>
      <c r="N72" s="11" t="s">
        <v>3</v>
      </c>
      <c r="O72" s="11" t="s">
        <v>32</v>
      </c>
      <c r="P72" s="13">
        <v>41399</v>
      </c>
      <c r="Q72" s="22" t="s">
        <v>33</v>
      </c>
    </row>
    <row r="73" spans="1:17">
      <c r="A73" s="1" t="str">
        <f t="shared" si="3"/>
        <v xml:space="preserve">SO4SfAvg20000315 </v>
      </c>
      <c r="C73" s="11" t="str">
        <f t="shared" si="4"/>
        <v>ASR_ALT4V</v>
      </c>
      <c r="D73" s="11" t="str">
        <f t="shared" si="5"/>
        <v xml:space="preserve">MeanPOS.SO4SfAvg20000315 </v>
      </c>
      <c r="E73" s="12">
        <v>469775</v>
      </c>
      <c r="F73" s="10">
        <v>2</v>
      </c>
      <c r="G73" s="12">
        <v>153700</v>
      </c>
      <c r="H73" s="10">
        <v>10</v>
      </c>
      <c r="I73" s="12"/>
      <c r="J73" s="10"/>
      <c r="K73" s="12"/>
      <c r="L73" s="10"/>
      <c r="M73" s="12">
        <v>1039400</v>
      </c>
      <c r="N73" s="11" t="s">
        <v>3</v>
      </c>
      <c r="O73" s="11" t="s">
        <v>32</v>
      </c>
      <c r="P73" s="13">
        <v>41399</v>
      </c>
      <c r="Q73" s="22" t="s">
        <v>42</v>
      </c>
    </row>
    <row r="74" spans="1:17">
      <c r="A74" s="1" t="str">
        <f t="shared" si="3"/>
        <v xml:space="preserve">SO4SfAvg20000315 </v>
      </c>
      <c r="C74" s="11" t="str">
        <f t="shared" si="4"/>
        <v>ASR_ALT4V-ASR_BASE</v>
      </c>
      <c r="D74" s="11" t="str">
        <f t="shared" si="5"/>
        <v xml:space="preserve">MeanPOS.SO4SfAvg20000315 </v>
      </c>
      <c r="E74" s="12"/>
      <c r="F74" s="10"/>
      <c r="G74" s="12"/>
      <c r="H74" s="10"/>
      <c r="I74" s="12">
        <v>0</v>
      </c>
      <c r="J74" s="10">
        <v>-5</v>
      </c>
      <c r="K74" s="12">
        <v>0</v>
      </c>
      <c r="L74" s="10">
        <v>5</v>
      </c>
      <c r="M74" s="12">
        <v>1039400</v>
      </c>
      <c r="N74" s="11" t="s">
        <v>3</v>
      </c>
      <c r="O74" s="11" t="s">
        <v>32</v>
      </c>
      <c r="P74" s="13">
        <v>41399</v>
      </c>
      <c r="Q74" s="22" t="s">
        <v>43</v>
      </c>
    </row>
    <row r="75" spans="1:17">
      <c r="A75" s="1" t="str">
        <f t="shared" si="3"/>
        <v/>
      </c>
      <c r="C75" s="11" t="str">
        <f t="shared" si="4"/>
        <v/>
      </c>
      <c r="D75" s="11" t="str">
        <f t="shared" si="5"/>
        <v/>
      </c>
      <c r="E75" s="12"/>
      <c r="F75" s="10"/>
      <c r="G75" s="12"/>
      <c r="H75" s="10"/>
      <c r="I75" s="12"/>
      <c r="J75" s="10"/>
      <c r="K75" s="12"/>
      <c r="L75" s="10"/>
      <c r="M75" s="12"/>
      <c r="N75" s="11"/>
      <c r="O75" s="11"/>
      <c r="P75" s="13"/>
      <c r="Q75" s="22"/>
    </row>
    <row r="76" spans="1:17">
      <c r="A76" s="1" t="str">
        <f t="shared" si="3"/>
        <v xml:space="preserve">SO4SfAvg19740531 </v>
      </c>
      <c r="C76" s="11" t="str">
        <f t="shared" si="4"/>
        <v>ASR_BASE</v>
      </c>
      <c r="D76" s="11" t="str">
        <f t="shared" si="5"/>
        <v xml:space="preserve">MeanRaw.SO4SfAvg19740531 </v>
      </c>
      <c r="E76" s="12">
        <v>142250</v>
      </c>
      <c r="F76" s="10">
        <v>2</v>
      </c>
      <c r="G76" s="12">
        <v>86075</v>
      </c>
      <c r="H76" s="10">
        <v>10</v>
      </c>
      <c r="I76" s="12"/>
      <c r="J76" s="10"/>
      <c r="K76" s="12"/>
      <c r="L76" s="10"/>
      <c r="M76" s="12">
        <v>1039400</v>
      </c>
      <c r="N76" s="11" t="s">
        <v>3</v>
      </c>
      <c r="O76" s="11" t="s">
        <v>32</v>
      </c>
      <c r="P76" s="13">
        <v>41399</v>
      </c>
      <c r="Q76" s="22" t="s">
        <v>74</v>
      </c>
    </row>
    <row r="77" spans="1:17">
      <c r="A77" s="1" t="str">
        <f t="shared" si="3"/>
        <v xml:space="preserve">SO4SfAvg19740531 </v>
      </c>
      <c r="C77" s="11" t="str">
        <f t="shared" si="4"/>
        <v>ASR_ALT4V</v>
      </c>
      <c r="D77" s="11" t="str">
        <f t="shared" si="5"/>
        <v xml:space="preserve">MeanRaw.SO4SfAvg19740531 </v>
      </c>
      <c r="E77" s="12">
        <v>142525</v>
      </c>
      <c r="F77" s="10">
        <v>2</v>
      </c>
      <c r="G77" s="12">
        <v>86500</v>
      </c>
      <c r="H77" s="10">
        <v>10</v>
      </c>
      <c r="I77" s="12"/>
      <c r="J77" s="10"/>
      <c r="K77" s="12"/>
      <c r="L77" s="10"/>
      <c r="M77" s="12">
        <v>1039400</v>
      </c>
      <c r="N77" s="11" t="s">
        <v>3</v>
      </c>
      <c r="O77" s="11" t="s">
        <v>32</v>
      </c>
      <c r="P77" s="13">
        <v>41399</v>
      </c>
      <c r="Q77" s="22" t="s">
        <v>104</v>
      </c>
    </row>
    <row r="78" spans="1:17">
      <c r="A78" s="1" t="str">
        <f t="shared" si="3"/>
        <v xml:space="preserve">SO4SfAvg19740531 </v>
      </c>
      <c r="C78" s="11" t="str">
        <f t="shared" si="4"/>
        <v>ASR_ALT4V-ASR_BASE</v>
      </c>
      <c r="D78" s="11" t="str">
        <f t="shared" si="5"/>
        <v xml:space="preserve">MeanRaw.SO4SfAvg19740531 </v>
      </c>
      <c r="E78" s="12"/>
      <c r="F78" s="10"/>
      <c r="G78" s="12"/>
      <c r="H78" s="10"/>
      <c r="I78" s="12">
        <v>0</v>
      </c>
      <c r="J78" s="10">
        <v>-5</v>
      </c>
      <c r="K78" s="12">
        <v>0</v>
      </c>
      <c r="L78" s="10">
        <v>5</v>
      </c>
      <c r="M78" s="12">
        <v>1039400</v>
      </c>
      <c r="N78" s="11" t="s">
        <v>3</v>
      </c>
      <c r="O78" s="11" t="s">
        <v>32</v>
      </c>
      <c r="P78" s="13">
        <v>41399</v>
      </c>
      <c r="Q78" s="22" t="s">
        <v>105</v>
      </c>
    </row>
    <row r="79" spans="1:17">
      <c r="A79" s="1" t="str">
        <f t="shared" si="3"/>
        <v/>
      </c>
      <c r="C79" s="11" t="str">
        <f t="shared" si="4"/>
        <v/>
      </c>
      <c r="D79" s="11" t="str">
        <f t="shared" si="5"/>
        <v/>
      </c>
      <c r="E79" s="12"/>
      <c r="F79" s="10"/>
      <c r="G79" s="12"/>
      <c r="H79" s="10"/>
      <c r="I79" s="12"/>
      <c r="J79" s="10"/>
      <c r="K79" s="12"/>
      <c r="L79" s="10"/>
      <c r="M79" s="12"/>
      <c r="N79" s="11"/>
      <c r="O79" s="11"/>
      <c r="P79" s="13"/>
      <c r="Q79" s="22"/>
    </row>
    <row r="80" spans="1:17">
      <c r="A80" s="1" t="str">
        <f t="shared" si="3"/>
        <v xml:space="preserve">SO4SfAvg19741028 </v>
      </c>
      <c r="C80" s="11" t="str">
        <f t="shared" si="4"/>
        <v>ASR_BASE</v>
      </c>
      <c r="D80" s="11" t="str">
        <f t="shared" si="5"/>
        <v xml:space="preserve">MeanRaw.SO4SfAvg19741028 </v>
      </c>
      <c r="E80" s="12">
        <v>602275</v>
      </c>
      <c r="F80" s="10">
        <v>2</v>
      </c>
      <c r="G80" s="12">
        <v>235400</v>
      </c>
      <c r="H80" s="10">
        <v>10</v>
      </c>
      <c r="I80" s="12"/>
      <c r="J80" s="10"/>
      <c r="K80" s="12"/>
      <c r="L80" s="10"/>
      <c r="M80" s="12">
        <v>1039400</v>
      </c>
      <c r="N80" s="11" t="s">
        <v>3</v>
      </c>
      <c r="O80" s="11" t="s">
        <v>32</v>
      </c>
      <c r="P80" s="13">
        <v>41399</v>
      </c>
      <c r="Q80" s="22" t="s">
        <v>77</v>
      </c>
    </row>
    <row r="81" spans="1:17">
      <c r="A81" s="1" t="str">
        <f t="shared" si="3"/>
        <v xml:space="preserve">SO4SfAvg19741028 </v>
      </c>
      <c r="C81" s="11" t="str">
        <f t="shared" si="4"/>
        <v>ASR_ALT4V</v>
      </c>
      <c r="D81" s="11" t="str">
        <f t="shared" si="5"/>
        <v xml:space="preserve">MeanRaw.SO4SfAvg19741028 </v>
      </c>
      <c r="E81" s="12">
        <v>602375</v>
      </c>
      <c r="F81" s="10">
        <v>2</v>
      </c>
      <c r="G81" s="12">
        <v>235625</v>
      </c>
      <c r="H81" s="10">
        <v>10</v>
      </c>
      <c r="I81" s="12"/>
      <c r="J81" s="10"/>
      <c r="K81" s="12"/>
      <c r="L81" s="10"/>
      <c r="M81" s="12">
        <v>1039400</v>
      </c>
      <c r="N81" s="11" t="s">
        <v>3</v>
      </c>
      <c r="O81" s="11" t="s">
        <v>32</v>
      </c>
      <c r="P81" s="13">
        <v>41399</v>
      </c>
      <c r="Q81" s="22" t="s">
        <v>106</v>
      </c>
    </row>
    <row r="82" spans="1:17">
      <c r="A82" s="1" t="str">
        <f t="shared" si="3"/>
        <v xml:space="preserve">SO4SfAvg19741028 </v>
      </c>
      <c r="C82" s="11" t="str">
        <f t="shared" si="4"/>
        <v>ASR_ALT4V-ASR_BASE</v>
      </c>
      <c r="D82" s="11" t="str">
        <f t="shared" si="5"/>
        <v xml:space="preserve">MeanRaw.SO4SfAvg19741028 </v>
      </c>
      <c r="E82" s="12"/>
      <c r="F82" s="10"/>
      <c r="G82" s="12"/>
      <c r="H82" s="10"/>
      <c r="I82" s="12">
        <v>0</v>
      </c>
      <c r="J82" s="10">
        <v>-5</v>
      </c>
      <c r="K82" s="12">
        <v>0</v>
      </c>
      <c r="L82" s="10">
        <v>5</v>
      </c>
      <c r="M82" s="12">
        <v>1039400</v>
      </c>
      <c r="N82" s="11" t="s">
        <v>3</v>
      </c>
      <c r="O82" s="11" t="s">
        <v>32</v>
      </c>
      <c r="P82" s="13">
        <v>41399</v>
      </c>
      <c r="Q82" s="22" t="s">
        <v>107</v>
      </c>
    </row>
    <row r="83" spans="1:17">
      <c r="A83" s="1" t="str">
        <f t="shared" si="3"/>
        <v/>
      </c>
      <c r="C83" s="11" t="str">
        <f t="shared" si="4"/>
        <v/>
      </c>
      <c r="D83" s="11" t="str">
        <f t="shared" si="5"/>
        <v/>
      </c>
      <c r="E83" s="12"/>
      <c r="F83" s="10"/>
      <c r="G83" s="12"/>
      <c r="H83" s="10"/>
      <c r="I83" s="12"/>
      <c r="J83" s="10"/>
      <c r="K83" s="12"/>
      <c r="L83" s="10"/>
      <c r="M83" s="12"/>
      <c r="N83" s="11"/>
      <c r="O83" s="11"/>
      <c r="P83" s="13"/>
      <c r="Q83" s="22"/>
    </row>
    <row r="84" spans="1:17">
      <c r="A84" s="1" t="str">
        <f t="shared" si="3"/>
        <v xml:space="preserve">SO4SfAvg19811021 </v>
      </c>
      <c r="C84" s="11" t="str">
        <f t="shared" si="4"/>
        <v>ASR_BASE</v>
      </c>
      <c r="D84" s="11" t="str">
        <f t="shared" si="5"/>
        <v xml:space="preserve">MeanRaw.SO4SfAvg19811021 </v>
      </c>
      <c r="E84" s="12">
        <v>507150</v>
      </c>
      <c r="F84" s="10">
        <v>2</v>
      </c>
      <c r="G84" s="12">
        <v>233850</v>
      </c>
      <c r="H84" s="10">
        <v>10</v>
      </c>
      <c r="I84" s="12"/>
      <c r="J84" s="10"/>
      <c r="K84" s="12"/>
      <c r="L84" s="10"/>
      <c r="M84" s="12">
        <v>1039400</v>
      </c>
      <c r="N84" s="11" t="s">
        <v>3</v>
      </c>
      <c r="O84" s="11" t="s">
        <v>32</v>
      </c>
      <c r="P84" s="13">
        <v>41399</v>
      </c>
      <c r="Q84" s="22" t="s">
        <v>80</v>
      </c>
    </row>
    <row r="85" spans="1:17">
      <c r="A85" s="1" t="str">
        <f t="shared" si="3"/>
        <v xml:space="preserve">SO4SfAvg19811021 </v>
      </c>
      <c r="C85" s="11" t="str">
        <f t="shared" si="4"/>
        <v>ASR_ALT4V</v>
      </c>
      <c r="D85" s="11" t="str">
        <f t="shared" si="5"/>
        <v xml:space="preserve">MeanRaw.SO4SfAvg19811021 </v>
      </c>
      <c r="E85" s="12">
        <v>508400</v>
      </c>
      <c r="F85" s="10">
        <v>2</v>
      </c>
      <c r="G85" s="12">
        <v>235600</v>
      </c>
      <c r="H85" s="10">
        <v>10</v>
      </c>
      <c r="I85" s="12"/>
      <c r="J85" s="10"/>
      <c r="K85" s="12"/>
      <c r="L85" s="10"/>
      <c r="M85" s="12">
        <v>1039400</v>
      </c>
      <c r="N85" s="11" t="s">
        <v>3</v>
      </c>
      <c r="O85" s="11" t="s">
        <v>32</v>
      </c>
      <c r="P85" s="13">
        <v>41399</v>
      </c>
      <c r="Q85" s="22" t="s">
        <v>108</v>
      </c>
    </row>
    <row r="86" spans="1:17">
      <c r="A86" s="1" t="str">
        <f t="shared" si="3"/>
        <v xml:space="preserve">SO4SfAvg19811021 </v>
      </c>
      <c r="C86" s="11" t="str">
        <f t="shared" si="4"/>
        <v>ASR_ALT4V-ASR_BASE</v>
      </c>
      <c r="D86" s="11" t="str">
        <f t="shared" si="5"/>
        <v xml:space="preserve">MeanRaw.SO4SfAvg19811021 </v>
      </c>
      <c r="E86" s="12"/>
      <c r="F86" s="10"/>
      <c r="G86" s="12"/>
      <c r="H86" s="10"/>
      <c r="I86" s="12">
        <v>0</v>
      </c>
      <c r="J86" s="10">
        <v>-5</v>
      </c>
      <c r="K86" s="12">
        <v>0</v>
      </c>
      <c r="L86" s="10">
        <v>5</v>
      </c>
      <c r="M86" s="12">
        <v>1039400</v>
      </c>
      <c r="N86" s="11" t="s">
        <v>3</v>
      </c>
      <c r="O86" s="11" t="s">
        <v>32</v>
      </c>
      <c r="P86" s="13">
        <v>41399</v>
      </c>
      <c r="Q86" s="22" t="s">
        <v>109</v>
      </c>
    </row>
    <row r="87" spans="1:17">
      <c r="A87" s="1" t="str">
        <f t="shared" si="3"/>
        <v/>
      </c>
      <c r="C87" s="11" t="str">
        <f t="shared" si="4"/>
        <v/>
      </c>
      <c r="D87" s="11" t="str">
        <f t="shared" si="5"/>
        <v/>
      </c>
      <c r="E87" s="12"/>
      <c r="F87" s="10"/>
      <c r="G87" s="12"/>
      <c r="H87" s="10"/>
      <c r="I87" s="12"/>
      <c r="J87" s="10"/>
      <c r="K87" s="12"/>
      <c r="L87" s="10"/>
      <c r="M87" s="12"/>
      <c r="N87" s="11"/>
      <c r="O87" s="11"/>
      <c r="P87" s="13"/>
      <c r="Q87" s="22"/>
    </row>
    <row r="88" spans="1:17">
      <c r="A88" s="1" t="str">
        <f t="shared" si="3"/>
        <v xml:space="preserve">SO4SfAvg19820519 </v>
      </c>
      <c r="C88" s="11" t="str">
        <f t="shared" si="4"/>
        <v>ASR_BASE</v>
      </c>
      <c r="D88" s="11" t="str">
        <f t="shared" si="5"/>
        <v xml:space="preserve">MeanRaw.SO4SfAvg19820519 </v>
      </c>
      <c r="E88" s="12">
        <v>310950</v>
      </c>
      <c r="F88" s="10">
        <v>2</v>
      </c>
      <c r="G88" s="12">
        <v>146475</v>
      </c>
      <c r="H88" s="10">
        <v>10</v>
      </c>
      <c r="I88" s="12"/>
      <c r="J88" s="10"/>
      <c r="K88" s="12"/>
      <c r="L88" s="10"/>
      <c r="M88" s="12">
        <v>1039400</v>
      </c>
      <c r="N88" s="11" t="s">
        <v>3</v>
      </c>
      <c r="O88" s="11" t="s">
        <v>32</v>
      </c>
      <c r="P88" s="13">
        <v>41399</v>
      </c>
      <c r="Q88" s="22" t="s">
        <v>83</v>
      </c>
    </row>
    <row r="89" spans="1:17">
      <c r="A89" s="1" t="str">
        <f t="shared" si="3"/>
        <v xml:space="preserve">SO4SfAvg19820519 </v>
      </c>
      <c r="C89" s="11" t="str">
        <f t="shared" si="4"/>
        <v>ASR_ALT4V</v>
      </c>
      <c r="D89" s="11" t="str">
        <f t="shared" si="5"/>
        <v xml:space="preserve">MeanRaw.SO4SfAvg19820519 </v>
      </c>
      <c r="E89" s="12">
        <v>312600</v>
      </c>
      <c r="F89" s="10">
        <v>2</v>
      </c>
      <c r="G89" s="12">
        <v>149850</v>
      </c>
      <c r="H89" s="10">
        <v>10</v>
      </c>
      <c r="I89" s="12"/>
      <c r="J89" s="10"/>
      <c r="K89" s="12"/>
      <c r="L89" s="10"/>
      <c r="M89" s="12">
        <v>1039400</v>
      </c>
      <c r="N89" s="11" t="s">
        <v>3</v>
      </c>
      <c r="O89" s="11" t="s">
        <v>32</v>
      </c>
      <c r="P89" s="13">
        <v>41399</v>
      </c>
      <c r="Q89" s="22" t="s">
        <v>110</v>
      </c>
    </row>
    <row r="90" spans="1:17">
      <c r="A90" s="1" t="str">
        <f t="shared" si="3"/>
        <v xml:space="preserve">SO4SfAvg19820519 </v>
      </c>
      <c r="C90" s="11" t="str">
        <f t="shared" si="4"/>
        <v>ASR_ALT4V-ASR_BASE</v>
      </c>
      <c r="D90" s="11" t="str">
        <f t="shared" si="5"/>
        <v xml:space="preserve">MeanRaw.SO4SfAvg19820519 </v>
      </c>
      <c r="E90" s="12"/>
      <c r="F90" s="10"/>
      <c r="G90" s="12"/>
      <c r="H90" s="10"/>
      <c r="I90" s="12">
        <v>0</v>
      </c>
      <c r="J90" s="10">
        <v>-5</v>
      </c>
      <c r="K90" s="12">
        <v>0</v>
      </c>
      <c r="L90" s="10">
        <v>5</v>
      </c>
      <c r="M90" s="12">
        <v>1039400</v>
      </c>
      <c r="N90" s="11" t="s">
        <v>3</v>
      </c>
      <c r="O90" s="11" t="s">
        <v>32</v>
      </c>
      <c r="P90" s="13">
        <v>41399</v>
      </c>
      <c r="Q90" s="22" t="s">
        <v>111</v>
      </c>
    </row>
    <row r="91" spans="1:17">
      <c r="A91" s="1" t="str">
        <f t="shared" si="3"/>
        <v/>
      </c>
      <c r="C91" s="11" t="str">
        <f t="shared" si="4"/>
        <v/>
      </c>
      <c r="D91" s="11" t="str">
        <f t="shared" si="5"/>
        <v/>
      </c>
      <c r="E91" s="12"/>
      <c r="F91" s="10"/>
      <c r="G91" s="12"/>
      <c r="H91" s="10"/>
      <c r="I91" s="12"/>
      <c r="J91" s="10"/>
      <c r="K91" s="12"/>
      <c r="L91" s="10"/>
      <c r="M91" s="12"/>
      <c r="N91" s="11"/>
      <c r="O91" s="11"/>
      <c r="P91" s="13"/>
      <c r="Q91" s="22"/>
    </row>
    <row r="92" spans="1:17">
      <c r="A92" s="1" t="str">
        <f t="shared" si="3"/>
        <v xml:space="preserve">SO4SfAvg19891108 </v>
      </c>
      <c r="C92" s="11" t="str">
        <f t="shared" si="4"/>
        <v>ASR_BASE</v>
      </c>
      <c r="D92" s="11" t="str">
        <f t="shared" si="5"/>
        <v xml:space="preserve">MeanRaw.SO4SfAvg19891108 </v>
      </c>
      <c r="E92" s="12">
        <v>409050</v>
      </c>
      <c r="F92" s="10">
        <v>2</v>
      </c>
      <c r="G92" s="12">
        <v>162950</v>
      </c>
      <c r="H92" s="10">
        <v>10</v>
      </c>
      <c r="I92" s="12"/>
      <c r="J92" s="10"/>
      <c r="K92" s="12"/>
      <c r="L92" s="10"/>
      <c r="M92" s="12">
        <v>1039400</v>
      </c>
      <c r="N92" s="11" t="s">
        <v>3</v>
      </c>
      <c r="O92" s="11" t="s">
        <v>32</v>
      </c>
      <c r="P92" s="13">
        <v>41399</v>
      </c>
      <c r="Q92" s="22" t="s">
        <v>86</v>
      </c>
    </row>
    <row r="93" spans="1:17">
      <c r="A93" s="1" t="str">
        <f t="shared" si="3"/>
        <v xml:space="preserve">SO4SfAvg19891108 </v>
      </c>
      <c r="C93" s="11" t="str">
        <f t="shared" si="4"/>
        <v>ASR_ALT4V</v>
      </c>
      <c r="D93" s="11" t="str">
        <f t="shared" si="5"/>
        <v xml:space="preserve">MeanRaw.SO4SfAvg19891108 </v>
      </c>
      <c r="E93" s="12">
        <v>410375</v>
      </c>
      <c r="F93" s="10">
        <v>2</v>
      </c>
      <c r="G93" s="12">
        <v>163175</v>
      </c>
      <c r="H93" s="10">
        <v>10</v>
      </c>
      <c r="I93" s="12"/>
      <c r="J93" s="10"/>
      <c r="K93" s="12"/>
      <c r="L93" s="10"/>
      <c r="M93" s="12">
        <v>1039400</v>
      </c>
      <c r="N93" s="11" t="s">
        <v>3</v>
      </c>
      <c r="O93" s="11" t="s">
        <v>32</v>
      </c>
      <c r="P93" s="13">
        <v>41399</v>
      </c>
      <c r="Q93" s="22" t="s">
        <v>112</v>
      </c>
    </row>
    <row r="94" spans="1:17">
      <c r="A94" s="1" t="str">
        <f t="shared" si="3"/>
        <v xml:space="preserve">SO4SfAvg19891108 </v>
      </c>
      <c r="C94" s="11" t="str">
        <f t="shared" si="4"/>
        <v>ASR_ALT4V-ASR_BASE</v>
      </c>
      <c r="D94" s="11" t="str">
        <f t="shared" si="5"/>
        <v xml:space="preserve">MeanRaw.SO4SfAvg19891108 </v>
      </c>
      <c r="E94" s="12"/>
      <c r="F94" s="10"/>
      <c r="G94" s="12"/>
      <c r="H94" s="10"/>
      <c r="I94" s="12">
        <v>0</v>
      </c>
      <c r="J94" s="10">
        <v>-5</v>
      </c>
      <c r="K94" s="12">
        <v>0</v>
      </c>
      <c r="L94" s="10">
        <v>5</v>
      </c>
      <c r="M94" s="12">
        <v>1039400</v>
      </c>
      <c r="N94" s="11" t="s">
        <v>3</v>
      </c>
      <c r="O94" s="11" t="s">
        <v>32</v>
      </c>
      <c r="P94" s="13">
        <v>41399</v>
      </c>
      <c r="Q94" s="22" t="s">
        <v>113</v>
      </c>
    </row>
    <row r="95" spans="1:17">
      <c r="A95" s="1" t="str">
        <f t="shared" si="3"/>
        <v/>
      </c>
      <c r="C95" s="11" t="str">
        <f t="shared" si="4"/>
        <v/>
      </c>
      <c r="D95" s="11" t="str">
        <f t="shared" si="5"/>
        <v/>
      </c>
      <c r="E95" s="12"/>
      <c r="F95" s="10"/>
      <c r="G95" s="12"/>
      <c r="H95" s="10"/>
      <c r="I95" s="12"/>
      <c r="J95" s="10"/>
      <c r="K95" s="12"/>
      <c r="L95" s="10"/>
      <c r="M95" s="12"/>
      <c r="N95" s="11"/>
      <c r="O95" s="11"/>
      <c r="P95" s="13"/>
      <c r="Q95" s="22"/>
    </row>
    <row r="96" spans="1:17">
      <c r="A96" s="1" t="str">
        <f t="shared" si="3"/>
        <v xml:space="preserve">SO4SfAvg19900606 </v>
      </c>
      <c r="C96" s="11" t="str">
        <f t="shared" si="4"/>
        <v>ASR_BASE</v>
      </c>
      <c r="D96" s="11" t="str">
        <f t="shared" si="5"/>
        <v xml:space="preserve">MeanRaw.SO4SfAvg19900606 </v>
      </c>
      <c r="E96" s="12">
        <v>156350</v>
      </c>
      <c r="F96" s="10">
        <v>2</v>
      </c>
      <c r="G96" s="12">
        <v>70575</v>
      </c>
      <c r="H96" s="10">
        <v>10</v>
      </c>
      <c r="I96" s="12"/>
      <c r="J96" s="10"/>
      <c r="K96" s="12"/>
      <c r="L96" s="10"/>
      <c r="M96" s="12">
        <v>1039400</v>
      </c>
      <c r="N96" s="11" t="s">
        <v>3</v>
      </c>
      <c r="O96" s="11" t="s">
        <v>32</v>
      </c>
      <c r="P96" s="13">
        <v>41399</v>
      </c>
      <c r="Q96" s="22" t="s">
        <v>89</v>
      </c>
    </row>
    <row r="97" spans="1:17">
      <c r="A97" s="1" t="str">
        <f t="shared" si="3"/>
        <v xml:space="preserve">SO4SfAvg19900606 </v>
      </c>
      <c r="C97" s="11" t="str">
        <f t="shared" si="4"/>
        <v>ASR_ALT4V</v>
      </c>
      <c r="D97" s="11" t="str">
        <f t="shared" si="5"/>
        <v xml:space="preserve">MeanRaw.SO4SfAvg19900606 </v>
      </c>
      <c r="E97" s="12">
        <v>156775</v>
      </c>
      <c r="F97" s="10">
        <v>2</v>
      </c>
      <c r="G97" s="12">
        <v>70900</v>
      </c>
      <c r="H97" s="10">
        <v>10</v>
      </c>
      <c r="I97" s="12"/>
      <c r="J97" s="10"/>
      <c r="K97" s="12"/>
      <c r="L97" s="10"/>
      <c r="M97" s="12">
        <v>1039400</v>
      </c>
      <c r="N97" s="11" t="s">
        <v>3</v>
      </c>
      <c r="O97" s="11" t="s">
        <v>32</v>
      </c>
      <c r="P97" s="13">
        <v>41399</v>
      </c>
      <c r="Q97" s="22" t="s">
        <v>114</v>
      </c>
    </row>
    <row r="98" spans="1:17">
      <c r="A98" s="1" t="str">
        <f t="shared" si="3"/>
        <v xml:space="preserve">SO4SfAvg19900606 </v>
      </c>
      <c r="C98" s="11" t="str">
        <f t="shared" si="4"/>
        <v>ASR_ALT4V-ASR_BASE</v>
      </c>
      <c r="D98" s="11" t="str">
        <f t="shared" si="5"/>
        <v xml:space="preserve">MeanRaw.SO4SfAvg19900606 </v>
      </c>
      <c r="E98" s="12"/>
      <c r="F98" s="10"/>
      <c r="G98" s="12"/>
      <c r="H98" s="10"/>
      <c r="I98" s="12">
        <v>0</v>
      </c>
      <c r="J98" s="10">
        <v>-5</v>
      </c>
      <c r="K98" s="12">
        <v>0</v>
      </c>
      <c r="L98" s="10">
        <v>5</v>
      </c>
      <c r="M98" s="12">
        <v>1039400</v>
      </c>
      <c r="N98" s="11" t="s">
        <v>3</v>
      </c>
      <c r="O98" s="11" t="s">
        <v>32</v>
      </c>
      <c r="P98" s="13">
        <v>41399</v>
      </c>
      <c r="Q98" s="22" t="s">
        <v>115</v>
      </c>
    </row>
    <row r="99" spans="1:17">
      <c r="A99" s="1" t="str">
        <f t="shared" si="3"/>
        <v/>
      </c>
      <c r="C99" s="11" t="str">
        <f t="shared" si="4"/>
        <v/>
      </c>
      <c r="D99" s="11" t="str">
        <f t="shared" si="5"/>
        <v/>
      </c>
      <c r="E99" s="12"/>
      <c r="F99" s="10"/>
      <c r="G99" s="12"/>
      <c r="H99" s="10"/>
      <c r="I99" s="12"/>
      <c r="J99" s="10"/>
      <c r="K99" s="12"/>
      <c r="L99" s="10"/>
      <c r="M99" s="12"/>
      <c r="N99" s="11"/>
      <c r="O99" s="11"/>
      <c r="P99" s="13"/>
      <c r="Q99" s="22"/>
    </row>
    <row r="100" spans="1:17">
      <c r="A100" s="1" t="str">
        <f t="shared" ref="A100:A132" si="6">IF($Q100&lt;&gt;"",RIGHT($Q100,LEN($Q100)-FIND(".",$Q100,FIND(".",$Q100)+1 ) ),"")</f>
        <v/>
      </c>
      <c r="C100" s="11" t="str">
        <f t="shared" ref="C100:C132" si="7">IF($Q100&lt;&gt;"",LEFT($Q100,FIND(".",$Q100)-1),"")</f>
        <v/>
      </c>
      <c r="D100" s="11" t="str">
        <f t="shared" ref="D100:D132" si="8">IF($Q100&lt;&gt;"",RIGHT($Q100,LEN($Q100)-FIND(".",$Q100)+0  ),"")</f>
        <v/>
      </c>
      <c r="E100" s="12"/>
      <c r="F100" s="10"/>
      <c r="G100" s="12"/>
      <c r="H100" s="10"/>
      <c r="I100" s="12"/>
      <c r="J100" s="10"/>
      <c r="K100" s="12"/>
      <c r="L100" s="10"/>
      <c r="M100" s="12"/>
      <c r="N100" s="11"/>
      <c r="O100" s="11"/>
      <c r="P100" s="13"/>
      <c r="Q100" s="22"/>
    </row>
    <row r="101" spans="1:17">
      <c r="A101" s="1" t="str">
        <f t="shared" si="6"/>
        <v xml:space="preserve">SO4_settlAvg20000315_g_m2_yr </v>
      </c>
      <c r="C101" s="11" t="str">
        <f t="shared" si="7"/>
        <v>2050B2</v>
      </c>
      <c r="D101" s="11" t="str">
        <f t="shared" si="8"/>
        <v xml:space="preserve">MeanPOS.SO4_settlAvg20000315_g_m2_yr </v>
      </c>
      <c r="E101" s="12">
        <v>280000</v>
      </c>
      <c r="F101" s="10">
        <v>15</v>
      </c>
      <c r="G101" s="12">
        <v>157875</v>
      </c>
      <c r="H101" s="10">
        <v>30</v>
      </c>
      <c r="I101" s="12"/>
      <c r="J101" s="10"/>
      <c r="K101" s="12"/>
      <c r="L101" s="10"/>
      <c r="M101" s="12">
        <v>1039400</v>
      </c>
      <c r="N101" s="11" t="s">
        <v>3</v>
      </c>
      <c r="O101" s="11" t="s">
        <v>28</v>
      </c>
      <c r="P101" s="13">
        <v>41399</v>
      </c>
      <c r="Q101" s="22" t="s">
        <v>44</v>
      </c>
    </row>
    <row r="102" spans="1:17">
      <c r="A102" s="1" t="str">
        <f t="shared" si="6"/>
        <v xml:space="preserve">SO4_settlAvg20000315_g_m2_yr </v>
      </c>
      <c r="C102" s="11" t="str">
        <f t="shared" si="7"/>
        <v>ASR_BASE</v>
      </c>
      <c r="D102" s="11" t="str">
        <f t="shared" si="8"/>
        <v xml:space="preserve">MeanPOS.SO4_settlAvg20000315_g_m2_yr </v>
      </c>
      <c r="E102" s="12">
        <v>266075</v>
      </c>
      <c r="F102" s="10">
        <v>15</v>
      </c>
      <c r="G102" s="12">
        <v>145075</v>
      </c>
      <c r="H102" s="10">
        <v>30</v>
      </c>
      <c r="I102" s="12"/>
      <c r="J102" s="10"/>
      <c r="K102" s="12"/>
      <c r="L102" s="10"/>
      <c r="M102" s="12">
        <v>1039400</v>
      </c>
      <c r="N102" s="11" t="s">
        <v>3</v>
      </c>
      <c r="O102" s="11" t="s">
        <v>28</v>
      </c>
      <c r="P102" s="13">
        <v>41399</v>
      </c>
      <c r="Q102" s="22" t="s">
        <v>29</v>
      </c>
    </row>
    <row r="103" spans="1:17">
      <c r="A103" s="1" t="str">
        <f t="shared" si="6"/>
        <v xml:space="preserve">SO4_settlAvg20000315_g_m2_yr </v>
      </c>
      <c r="C103" s="11" t="str">
        <f t="shared" si="7"/>
        <v>ASR_BASE-2050B2</v>
      </c>
      <c r="D103" s="11" t="str">
        <f t="shared" si="8"/>
        <v xml:space="preserve">MeanPOS.SO4_settlAvg20000315_g_m2_yr </v>
      </c>
      <c r="E103" s="12"/>
      <c r="F103" s="10"/>
      <c r="G103" s="12"/>
      <c r="H103" s="10"/>
      <c r="I103" s="12">
        <v>139025</v>
      </c>
      <c r="J103" s="10">
        <v>-5</v>
      </c>
      <c r="K103" s="12">
        <v>82425</v>
      </c>
      <c r="L103" s="10">
        <v>5</v>
      </c>
      <c r="M103" s="12">
        <v>1039400</v>
      </c>
      <c r="N103" s="11" t="s">
        <v>3</v>
      </c>
      <c r="O103" s="11" t="s">
        <v>28</v>
      </c>
      <c r="P103" s="13">
        <v>41399</v>
      </c>
      <c r="Q103" s="22" t="s">
        <v>45</v>
      </c>
    </row>
    <row r="104" spans="1:17">
      <c r="A104" s="1" t="str">
        <f t="shared" si="6"/>
        <v/>
      </c>
      <c r="C104" s="11" t="str">
        <f t="shared" si="7"/>
        <v/>
      </c>
      <c r="D104" s="11" t="str">
        <f t="shared" si="8"/>
        <v/>
      </c>
      <c r="E104" s="12"/>
      <c r="F104" s="10"/>
      <c r="G104" s="12"/>
      <c r="H104" s="10"/>
      <c r="I104" s="12"/>
      <c r="J104" s="10"/>
      <c r="K104" s="12"/>
      <c r="L104" s="10"/>
      <c r="M104" s="12"/>
      <c r="N104" s="11"/>
      <c r="O104" s="11"/>
      <c r="P104" s="13"/>
      <c r="Q104" s="22"/>
    </row>
    <row r="105" spans="1:17">
      <c r="A105" s="1" t="str">
        <f t="shared" si="6"/>
        <v xml:space="preserve">SO4SfAvg20000315 </v>
      </c>
      <c r="C105" s="11" t="str">
        <f t="shared" si="7"/>
        <v>2050B2</v>
      </c>
      <c r="D105" s="11" t="str">
        <f t="shared" si="8"/>
        <v xml:space="preserve">MeanPOS.SO4SfAvg20000315 </v>
      </c>
      <c r="E105" s="12">
        <v>486325</v>
      </c>
      <c r="F105" s="10">
        <v>2</v>
      </c>
      <c r="G105" s="12">
        <v>165775</v>
      </c>
      <c r="H105" s="10">
        <v>10</v>
      </c>
      <c r="I105" s="12"/>
      <c r="J105" s="10"/>
      <c r="K105" s="12"/>
      <c r="L105" s="10"/>
      <c r="M105" s="12">
        <v>1039400</v>
      </c>
      <c r="N105" s="11" t="s">
        <v>3</v>
      </c>
      <c r="O105" s="11" t="s">
        <v>32</v>
      </c>
      <c r="P105" s="13">
        <v>41399</v>
      </c>
      <c r="Q105" s="22" t="s">
        <v>46</v>
      </c>
    </row>
    <row r="106" spans="1:17">
      <c r="A106" s="1" t="str">
        <f t="shared" si="6"/>
        <v xml:space="preserve">SO4SfAvg20000315 </v>
      </c>
      <c r="C106" s="11" t="str">
        <f t="shared" si="7"/>
        <v>ASR_BASE</v>
      </c>
      <c r="D106" s="11" t="str">
        <f t="shared" si="8"/>
        <v xml:space="preserve">MeanPOS.SO4SfAvg20000315 </v>
      </c>
      <c r="E106" s="12">
        <v>468250</v>
      </c>
      <c r="F106" s="10">
        <v>2</v>
      </c>
      <c r="G106" s="12">
        <v>153050</v>
      </c>
      <c r="H106" s="10">
        <v>10</v>
      </c>
      <c r="I106" s="12"/>
      <c r="J106" s="10"/>
      <c r="K106" s="12"/>
      <c r="L106" s="10"/>
      <c r="M106" s="12">
        <v>1039400</v>
      </c>
      <c r="N106" s="11" t="s">
        <v>3</v>
      </c>
      <c r="O106" s="11" t="s">
        <v>32</v>
      </c>
      <c r="P106" s="13">
        <v>41399</v>
      </c>
      <c r="Q106" s="22" t="s">
        <v>33</v>
      </c>
    </row>
    <row r="107" spans="1:17">
      <c r="A107" s="1" t="str">
        <f t="shared" si="6"/>
        <v xml:space="preserve">SO4SfAvg20000315 </v>
      </c>
      <c r="C107" s="11" t="str">
        <f t="shared" si="7"/>
        <v>ASR_BASE-2050B2</v>
      </c>
      <c r="D107" s="11" t="str">
        <f t="shared" si="8"/>
        <v xml:space="preserve">MeanPOS.SO4SfAvg20000315 </v>
      </c>
      <c r="E107" s="12"/>
      <c r="F107" s="10"/>
      <c r="G107" s="12"/>
      <c r="H107" s="10"/>
      <c r="I107" s="12">
        <v>46200</v>
      </c>
      <c r="J107" s="10">
        <v>-5</v>
      </c>
      <c r="K107" s="12">
        <v>12500</v>
      </c>
      <c r="L107" s="10">
        <v>5</v>
      </c>
      <c r="M107" s="12">
        <v>1039400</v>
      </c>
      <c r="N107" s="11" t="s">
        <v>3</v>
      </c>
      <c r="O107" s="11" t="s">
        <v>32</v>
      </c>
      <c r="P107" s="13">
        <v>41399</v>
      </c>
      <c r="Q107" s="22" t="s">
        <v>47</v>
      </c>
    </row>
    <row r="108" spans="1:17">
      <c r="A108" s="1" t="str">
        <f t="shared" si="6"/>
        <v/>
      </c>
      <c r="C108" s="11" t="str">
        <f t="shared" si="7"/>
        <v/>
      </c>
      <c r="D108" s="11" t="str">
        <f t="shared" si="8"/>
        <v/>
      </c>
      <c r="E108" s="12"/>
      <c r="F108" s="10"/>
      <c r="G108" s="12"/>
      <c r="H108" s="10"/>
      <c r="I108" s="12"/>
      <c r="J108" s="10"/>
      <c r="K108" s="12"/>
      <c r="L108" s="10"/>
      <c r="M108" s="12"/>
      <c r="N108" s="11"/>
      <c r="O108" s="11"/>
      <c r="P108" s="13"/>
      <c r="Q108" s="22"/>
    </row>
    <row r="109" spans="1:17">
      <c r="A109" s="1" t="str">
        <f t="shared" si="6"/>
        <v xml:space="preserve">SO4SfAvg19740531 </v>
      </c>
      <c r="C109" s="11" t="str">
        <f t="shared" si="7"/>
        <v>2050B2</v>
      </c>
      <c r="D109" s="11" t="str">
        <f t="shared" si="8"/>
        <v xml:space="preserve">MeanRaw.SO4SfAvg19740531 </v>
      </c>
      <c r="E109" s="12">
        <v>127225</v>
      </c>
      <c r="F109" s="10">
        <v>2</v>
      </c>
      <c r="G109" s="12">
        <v>78650</v>
      </c>
      <c r="H109" s="10">
        <v>10</v>
      </c>
      <c r="I109" s="12"/>
      <c r="J109" s="10"/>
      <c r="K109" s="12"/>
      <c r="L109" s="10"/>
      <c r="M109" s="12">
        <v>1039400</v>
      </c>
      <c r="N109" s="11" t="s">
        <v>3</v>
      </c>
      <c r="O109" s="11" t="s">
        <v>32</v>
      </c>
      <c r="P109" s="13">
        <v>41399</v>
      </c>
      <c r="Q109" s="22" t="s">
        <v>116</v>
      </c>
    </row>
    <row r="110" spans="1:17">
      <c r="A110" s="1" t="str">
        <f t="shared" si="6"/>
        <v xml:space="preserve">SO4SfAvg19740531 </v>
      </c>
      <c r="C110" s="11" t="str">
        <f t="shared" si="7"/>
        <v>ASR_BASE</v>
      </c>
      <c r="D110" s="11" t="str">
        <f t="shared" si="8"/>
        <v xml:space="preserve">MeanRaw.SO4SfAvg19740531 </v>
      </c>
      <c r="E110" s="12">
        <v>142250</v>
      </c>
      <c r="F110" s="10">
        <v>2</v>
      </c>
      <c r="G110" s="12">
        <v>86075</v>
      </c>
      <c r="H110" s="10">
        <v>10</v>
      </c>
      <c r="I110" s="12"/>
      <c r="J110" s="10"/>
      <c r="K110" s="12"/>
      <c r="L110" s="10"/>
      <c r="M110" s="12">
        <v>1039400</v>
      </c>
      <c r="N110" s="11" t="s">
        <v>3</v>
      </c>
      <c r="O110" s="11" t="s">
        <v>32</v>
      </c>
      <c r="P110" s="13">
        <v>41399</v>
      </c>
      <c r="Q110" s="22" t="s">
        <v>74</v>
      </c>
    </row>
    <row r="111" spans="1:17">
      <c r="A111" s="1" t="str">
        <f t="shared" si="6"/>
        <v xml:space="preserve">SO4SfAvg19740531 </v>
      </c>
      <c r="C111" s="11" t="str">
        <f t="shared" si="7"/>
        <v>ASR_BASE-2050B2</v>
      </c>
      <c r="D111" s="11" t="str">
        <f t="shared" si="8"/>
        <v xml:space="preserve">MeanRaw.SO4SfAvg19740531 </v>
      </c>
      <c r="E111" s="12"/>
      <c r="F111" s="10"/>
      <c r="G111" s="12"/>
      <c r="H111" s="10"/>
      <c r="I111" s="12">
        <v>2225</v>
      </c>
      <c r="J111" s="10">
        <v>-5</v>
      </c>
      <c r="K111" s="12">
        <v>16550</v>
      </c>
      <c r="L111" s="10">
        <v>5</v>
      </c>
      <c r="M111" s="12">
        <v>1039400</v>
      </c>
      <c r="N111" s="11" t="s">
        <v>3</v>
      </c>
      <c r="O111" s="11" t="s">
        <v>32</v>
      </c>
      <c r="P111" s="13">
        <v>41399</v>
      </c>
      <c r="Q111" s="22" t="s">
        <v>117</v>
      </c>
    </row>
    <row r="112" spans="1:17">
      <c r="A112" s="1" t="str">
        <f t="shared" si="6"/>
        <v/>
      </c>
      <c r="C112" s="11" t="str">
        <f t="shared" si="7"/>
        <v/>
      </c>
      <c r="D112" s="11" t="str">
        <f t="shared" si="8"/>
        <v/>
      </c>
      <c r="E112" s="12"/>
      <c r="F112" s="10"/>
      <c r="G112" s="12"/>
      <c r="H112" s="10"/>
      <c r="I112" s="12"/>
      <c r="J112" s="10"/>
      <c r="K112" s="12"/>
      <c r="L112" s="10"/>
      <c r="M112" s="12"/>
      <c r="N112" s="11"/>
      <c r="O112" s="11"/>
      <c r="P112" s="13"/>
      <c r="Q112" s="22"/>
    </row>
    <row r="113" spans="1:17">
      <c r="A113" s="1" t="str">
        <f t="shared" si="6"/>
        <v xml:space="preserve">SO4SfAvg19741028 </v>
      </c>
      <c r="C113" s="11" t="str">
        <f t="shared" si="7"/>
        <v>2050B2</v>
      </c>
      <c r="D113" s="11" t="str">
        <f t="shared" si="8"/>
        <v xml:space="preserve">MeanRaw.SO4SfAvg19741028 </v>
      </c>
      <c r="E113" s="12">
        <v>612475</v>
      </c>
      <c r="F113" s="10">
        <v>2</v>
      </c>
      <c r="G113" s="12">
        <v>270325</v>
      </c>
      <c r="H113" s="10">
        <v>10</v>
      </c>
      <c r="I113" s="12"/>
      <c r="J113" s="10"/>
      <c r="K113" s="12"/>
      <c r="L113" s="10"/>
      <c r="M113" s="12">
        <v>1039400</v>
      </c>
      <c r="N113" s="11" t="s">
        <v>3</v>
      </c>
      <c r="O113" s="11" t="s">
        <v>32</v>
      </c>
      <c r="P113" s="13">
        <v>41399</v>
      </c>
      <c r="Q113" s="22" t="s">
        <v>118</v>
      </c>
    </row>
    <row r="114" spans="1:17">
      <c r="A114" s="1" t="str">
        <f t="shared" si="6"/>
        <v xml:space="preserve">SO4SfAvg19741028 </v>
      </c>
      <c r="C114" s="11" t="str">
        <f t="shared" si="7"/>
        <v>ASR_BASE</v>
      </c>
      <c r="D114" s="11" t="str">
        <f t="shared" si="8"/>
        <v xml:space="preserve">MeanRaw.SO4SfAvg19741028 </v>
      </c>
      <c r="E114" s="12">
        <v>602275</v>
      </c>
      <c r="F114" s="10">
        <v>2</v>
      </c>
      <c r="G114" s="12">
        <v>235400</v>
      </c>
      <c r="H114" s="10">
        <v>10</v>
      </c>
      <c r="I114" s="12"/>
      <c r="J114" s="10"/>
      <c r="K114" s="12"/>
      <c r="L114" s="10"/>
      <c r="M114" s="12">
        <v>1039400</v>
      </c>
      <c r="N114" s="11" t="s">
        <v>3</v>
      </c>
      <c r="O114" s="11" t="s">
        <v>32</v>
      </c>
      <c r="P114" s="13">
        <v>41399</v>
      </c>
      <c r="Q114" s="22" t="s">
        <v>77</v>
      </c>
    </row>
    <row r="115" spans="1:17">
      <c r="A115" s="1" t="str">
        <f t="shared" si="6"/>
        <v xml:space="preserve">SO4SfAvg19741028 </v>
      </c>
      <c r="C115" s="11" t="str">
        <f t="shared" si="7"/>
        <v>ASR_BASE-2050B2</v>
      </c>
      <c r="D115" s="11" t="str">
        <f t="shared" si="8"/>
        <v xml:space="preserve">MeanRaw.SO4SfAvg19741028 </v>
      </c>
      <c r="E115" s="12"/>
      <c r="F115" s="10"/>
      <c r="G115" s="12"/>
      <c r="H115" s="10"/>
      <c r="I115" s="12">
        <v>72175</v>
      </c>
      <c r="J115" s="10">
        <v>-5</v>
      </c>
      <c r="K115" s="12">
        <v>33150</v>
      </c>
      <c r="L115" s="10">
        <v>5</v>
      </c>
      <c r="M115" s="12">
        <v>1039400</v>
      </c>
      <c r="N115" s="11" t="s">
        <v>3</v>
      </c>
      <c r="O115" s="11" t="s">
        <v>32</v>
      </c>
      <c r="P115" s="13">
        <v>41399</v>
      </c>
      <c r="Q115" s="22" t="s">
        <v>119</v>
      </c>
    </row>
    <row r="116" spans="1:17">
      <c r="A116" s="1" t="str">
        <f t="shared" si="6"/>
        <v/>
      </c>
      <c r="C116" s="11" t="str">
        <f t="shared" si="7"/>
        <v/>
      </c>
      <c r="D116" s="11" t="str">
        <f t="shared" si="8"/>
        <v/>
      </c>
      <c r="E116" s="12"/>
      <c r="F116" s="10"/>
      <c r="G116" s="12"/>
      <c r="H116" s="10"/>
      <c r="I116" s="12"/>
      <c r="J116" s="10"/>
      <c r="K116" s="12"/>
      <c r="L116" s="10"/>
      <c r="M116" s="12"/>
      <c r="N116" s="11"/>
      <c r="O116" s="11"/>
      <c r="P116" s="13"/>
      <c r="Q116" s="22"/>
    </row>
    <row r="117" spans="1:17">
      <c r="A117" s="1" t="str">
        <f t="shared" si="6"/>
        <v xml:space="preserve">SO4SfAvg19811021 </v>
      </c>
      <c r="C117" s="11" t="str">
        <f t="shared" si="7"/>
        <v>2050B2</v>
      </c>
      <c r="D117" s="11" t="str">
        <f t="shared" si="8"/>
        <v xml:space="preserve">MeanRaw.SO4SfAvg19811021 </v>
      </c>
      <c r="E117" s="12">
        <v>532225</v>
      </c>
      <c r="F117" s="10">
        <v>2</v>
      </c>
      <c r="G117" s="12">
        <v>240700</v>
      </c>
      <c r="H117" s="10">
        <v>10</v>
      </c>
      <c r="I117" s="12"/>
      <c r="J117" s="10"/>
      <c r="K117" s="12"/>
      <c r="L117" s="10"/>
      <c r="M117" s="12">
        <v>1039400</v>
      </c>
      <c r="N117" s="11" t="s">
        <v>3</v>
      </c>
      <c r="O117" s="11" t="s">
        <v>32</v>
      </c>
      <c r="P117" s="13">
        <v>41399</v>
      </c>
      <c r="Q117" s="22" t="s">
        <v>120</v>
      </c>
    </row>
    <row r="118" spans="1:17">
      <c r="A118" s="1" t="str">
        <f t="shared" si="6"/>
        <v xml:space="preserve">SO4SfAvg19811021 </v>
      </c>
      <c r="C118" s="11" t="str">
        <f t="shared" si="7"/>
        <v>ASR_BASE</v>
      </c>
      <c r="D118" s="11" t="str">
        <f t="shared" si="8"/>
        <v xml:space="preserve">MeanRaw.SO4SfAvg19811021 </v>
      </c>
      <c r="E118" s="12">
        <v>507150</v>
      </c>
      <c r="F118" s="10">
        <v>2</v>
      </c>
      <c r="G118" s="12">
        <v>233850</v>
      </c>
      <c r="H118" s="10">
        <v>10</v>
      </c>
      <c r="I118" s="12"/>
      <c r="J118" s="10"/>
      <c r="K118" s="12"/>
      <c r="L118" s="10"/>
      <c r="M118" s="12">
        <v>1039400</v>
      </c>
      <c r="N118" s="11" t="s">
        <v>3</v>
      </c>
      <c r="O118" s="11" t="s">
        <v>32</v>
      </c>
      <c r="P118" s="13">
        <v>41399</v>
      </c>
      <c r="Q118" s="22" t="s">
        <v>80</v>
      </c>
    </row>
    <row r="119" spans="1:17">
      <c r="A119" s="1" t="str">
        <f t="shared" si="6"/>
        <v xml:space="preserve">SO4SfAvg19811021 </v>
      </c>
      <c r="C119" s="11" t="str">
        <f t="shared" si="7"/>
        <v>ASR_BASE-2050B2</v>
      </c>
      <c r="D119" s="11" t="str">
        <f t="shared" si="8"/>
        <v xml:space="preserve">MeanRaw.SO4SfAvg19811021 </v>
      </c>
      <c r="E119" s="12"/>
      <c r="F119" s="10"/>
      <c r="G119" s="12"/>
      <c r="H119" s="10"/>
      <c r="I119" s="12">
        <v>104275</v>
      </c>
      <c r="J119" s="10">
        <v>-5</v>
      </c>
      <c r="K119" s="12">
        <v>63625</v>
      </c>
      <c r="L119" s="10">
        <v>5</v>
      </c>
      <c r="M119" s="12">
        <v>1039400</v>
      </c>
      <c r="N119" s="11" t="s">
        <v>3</v>
      </c>
      <c r="O119" s="11" t="s">
        <v>32</v>
      </c>
      <c r="P119" s="13">
        <v>41399</v>
      </c>
      <c r="Q119" s="22" t="s">
        <v>121</v>
      </c>
    </row>
    <row r="120" spans="1:17">
      <c r="A120" s="1" t="str">
        <f t="shared" si="6"/>
        <v/>
      </c>
      <c r="C120" s="11" t="str">
        <f t="shared" si="7"/>
        <v/>
      </c>
      <c r="D120" s="11" t="str">
        <f t="shared" si="8"/>
        <v/>
      </c>
      <c r="E120" s="12"/>
      <c r="F120" s="10"/>
      <c r="G120" s="12"/>
      <c r="H120" s="10"/>
      <c r="I120" s="12"/>
      <c r="J120" s="10"/>
      <c r="K120" s="12"/>
      <c r="L120" s="10"/>
      <c r="M120" s="12"/>
      <c r="N120" s="11"/>
      <c r="O120" s="11"/>
      <c r="P120" s="13"/>
      <c r="Q120" s="22"/>
    </row>
    <row r="121" spans="1:17">
      <c r="A121" s="1" t="str">
        <f t="shared" si="6"/>
        <v xml:space="preserve">SO4SfAvg19820519 </v>
      </c>
      <c r="C121" s="11" t="str">
        <f t="shared" si="7"/>
        <v>2050B2</v>
      </c>
      <c r="D121" s="11" t="str">
        <f t="shared" si="8"/>
        <v xml:space="preserve">MeanRaw.SO4SfAvg19820519 </v>
      </c>
      <c r="E121" s="12">
        <v>296475</v>
      </c>
      <c r="F121" s="10">
        <v>2</v>
      </c>
      <c r="G121" s="12">
        <v>137350</v>
      </c>
      <c r="H121" s="10">
        <v>10</v>
      </c>
      <c r="I121" s="12"/>
      <c r="J121" s="10"/>
      <c r="K121" s="12"/>
      <c r="L121" s="10"/>
      <c r="M121" s="12">
        <v>1039400</v>
      </c>
      <c r="N121" s="11" t="s">
        <v>3</v>
      </c>
      <c r="O121" s="11" t="s">
        <v>32</v>
      </c>
      <c r="P121" s="13">
        <v>41399</v>
      </c>
      <c r="Q121" s="22" t="s">
        <v>122</v>
      </c>
    </row>
    <row r="122" spans="1:17">
      <c r="A122" s="1" t="str">
        <f t="shared" si="6"/>
        <v xml:space="preserve">SO4SfAvg19820519 </v>
      </c>
      <c r="C122" s="11" t="str">
        <f t="shared" si="7"/>
        <v>ASR_BASE</v>
      </c>
      <c r="D122" s="11" t="str">
        <f t="shared" si="8"/>
        <v xml:space="preserve">MeanRaw.SO4SfAvg19820519 </v>
      </c>
      <c r="E122" s="12">
        <v>310950</v>
      </c>
      <c r="F122" s="10">
        <v>2</v>
      </c>
      <c r="G122" s="12">
        <v>146475</v>
      </c>
      <c r="H122" s="10">
        <v>10</v>
      </c>
      <c r="I122" s="12"/>
      <c r="J122" s="10"/>
      <c r="K122" s="12"/>
      <c r="L122" s="10"/>
      <c r="M122" s="12">
        <v>1039400</v>
      </c>
      <c r="N122" s="11" t="s">
        <v>3</v>
      </c>
      <c r="O122" s="11" t="s">
        <v>32</v>
      </c>
      <c r="P122" s="13">
        <v>41399</v>
      </c>
      <c r="Q122" s="22" t="s">
        <v>83</v>
      </c>
    </row>
    <row r="123" spans="1:17">
      <c r="A123" s="1" t="str">
        <f t="shared" si="6"/>
        <v xml:space="preserve">SO4SfAvg19820519 </v>
      </c>
      <c r="C123" s="11" t="str">
        <f t="shared" si="7"/>
        <v>ASR_BASE-2050B2</v>
      </c>
      <c r="D123" s="11" t="str">
        <f t="shared" si="8"/>
        <v xml:space="preserve">MeanRaw.SO4SfAvg19820519 </v>
      </c>
      <c r="E123" s="12"/>
      <c r="F123" s="10"/>
      <c r="G123" s="12"/>
      <c r="H123" s="10"/>
      <c r="I123" s="12">
        <v>40250</v>
      </c>
      <c r="J123" s="10">
        <v>-5</v>
      </c>
      <c r="K123" s="12">
        <v>42825</v>
      </c>
      <c r="L123" s="10">
        <v>5</v>
      </c>
      <c r="M123" s="12">
        <v>1039400</v>
      </c>
      <c r="N123" s="11" t="s">
        <v>3</v>
      </c>
      <c r="O123" s="11" t="s">
        <v>32</v>
      </c>
      <c r="P123" s="13">
        <v>41399</v>
      </c>
      <c r="Q123" s="22" t="s">
        <v>123</v>
      </c>
    </row>
    <row r="124" spans="1:17">
      <c r="A124" s="1" t="str">
        <f t="shared" si="6"/>
        <v/>
      </c>
      <c r="C124" s="11" t="str">
        <f t="shared" si="7"/>
        <v/>
      </c>
      <c r="D124" s="11" t="str">
        <f t="shared" si="8"/>
        <v/>
      </c>
      <c r="E124" s="12"/>
      <c r="F124" s="10"/>
      <c r="G124" s="12"/>
      <c r="H124" s="10"/>
      <c r="I124" s="12"/>
      <c r="J124" s="10"/>
      <c r="K124" s="12"/>
      <c r="L124" s="10"/>
      <c r="M124" s="12"/>
      <c r="N124" s="11"/>
      <c r="O124" s="11"/>
      <c r="P124" s="13"/>
      <c r="Q124" s="22"/>
    </row>
    <row r="125" spans="1:17">
      <c r="A125" s="1" t="str">
        <f t="shared" si="6"/>
        <v xml:space="preserve">SO4SfAvg19891108 </v>
      </c>
      <c r="C125" s="11" t="str">
        <f t="shared" si="7"/>
        <v>2050B2</v>
      </c>
      <c r="D125" s="11" t="str">
        <f t="shared" si="8"/>
        <v xml:space="preserve">MeanRaw.SO4SfAvg19891108 </v>
      </c>
      <c r="E125" s="12">
        <v>452800</v>
      </c>
      <c r="F125" s="10">
        <v>2</v>
      </c>
      <c r="G125" s="12">
        <v>185425</v>
      </c>
      <c r="H125" s="10">
        <v>10</v>
      </c>
      <c r="I125" s="12"/>
      <c r="J125" s="10"/>
      <c r="K125" s="12"/>
      <c r="L125" s="10"/>
      <c r="M125" s="12">
        <v>1039400</v>
      </c>
      <c r="N125" s="11" t="s">
        <v>3</v>
      </c>
      <c r="O125" s="11" t="s">
        <v>32</v>
      </c>
      <c r="P125" s="13">
        <v>41399</v>
      </c>
      <c r="Q125" s="22" t="s">
        <v>124</v>
      </c>
    </row>
    <row r="126" spans="1:17">
      <c r="A126" s="1" t="str">
        <f t="shared" si="6"/>
        <v xml:space="preserve">SO4SfAvg19891108 </v>
      </c>
      <c r="C126" s="11" t="str">
        <f t="shared" si="7"/>
        <v>ASR_BASE</v>
      </c>
      <c r="D126" s="11" t="str">
        <f t="shared" si="8"/>
        <v xml:space="preserve">MeanRaw.SO4SfAvg19891108 </v>
      </c>
      <c r="E126" s="12">
        <v>409050</v>
      </c>
      <c r="F126" s="10">
        <v>2</v>
      </c>
      <c r="G126" s="12">
        <v>162950</v>
      </c>
      <c r="H126" s="10">
        <v>10</v>
      </c>
      <c r="I126" s="12"/>
      <c r="J126" s="10"/>
      <c r="K126" s="12"/>
      <c r="L126" s="10"/>
      <c r="M126" s="12">
        <v>1039400</v>
      </c>
      <c r="N126" s="11" t="s">
        <v>3</v>
      </c>
      <c r="O126" s="11" t="s">
        <v>32</v>
      </c>
      <c r="P126" s="13">
        <v>41399</v>
      </c>
      <c r="Q126" s="22" t="s">
        <v>86</v>
      </c>
    </row>
    <row r="127" spans="1:17">
      <c r="A127" s="1" t="str">
        <f t="shared" si="6"/>
        <v xml:space="preserve">SO4SfAvg19891108 </v>
      </c>
      <c r="C127" s="11" t="str">
        <f t="shared" si="7"/>
        <v>ASR_BASE-2050B2</v>
      </c>
      <c r="D127" s="11" t="str">
        <f t="shared" si="8"/>
        <v xml:space="preserve">MeanRaw.SO4SfAvg19891108 </v>
      </c>
      <c r="E127" s="12"/>
      <c r="F127" s="10"/>
      <c r="G127" s="12"/>
      <c r="H127" s="10"/>
      <c r="I127" s="12">
        <v>71500</v>
      </c>
      <c r="J127" s="10">
        <v>-5</v>
      </c>
      <c r="K127" s="12">
        <v>27150</v>
      </c>
      <c r="L127" s="10">
        <v>5</v>
      </c>
      <c r="M127" s="12">
        <v>1039400</v>
      </c>
      <c r="N127" s="11" t="s">
        <v>3</v>
      </c>
      <c r="O127" s="11" t="s">
        <v>32</v>
      </c>
      <c r="P127" s="13">
        <v>41399</v>
      </c>
      <c r="Q127" s="22" t="s">
        <v>125</v>
      </c>
    </row>
    <row r="128" spans="1:17">
      <c r="A128" s="1" t="str">
        <f t="shared" si="6"/>
        <v/>
      </c>
      <c r="C128" s="11" t="str">
        <f t="shared" si="7"/>
        <v/>
      </c>
      <c r="D128" s="11" t="str">
        <f t="shared" si="8"/>
        <v/>
      </c>
      <c r="E128" s="12"/>
      <c r="F128" s="10"/>
      <c r="G128" s="12"/>
      <c r="H128" s="10"/>
      <c r="I128" s="12"/>
      <c r="J128" s="10"/>
      <c r="K128" s="12"/>
      <c r="L128" s="10"/>
      <c r="M128" s="12"/>
      <c r="N128" s="11"/>
      <c r="O128" s="11"/>
      <c r="P128" s="13"/>
      <c r="Q128" s="22"/>
    </row>
    <row r="129" spans="1:17">
      <c r="A129" s="1" t="str">
        <f t="shared" si="6"/>
        <v xml:space="preserve">SO4SfAvg19900606 </v>
      </c>
      <c r="C129" s="11" t="str">
        <f t="shared" si="7"/>
        <v>2050B2</v>
      </c>
      <c r="D129" s="11" t="str">
        <f t="shared" si="8"/>
        <v xml:space="preserve">MeanRaw.SO4SfAvg19900606 </v>
      </c>
      <c r="E129" s="12">
        <v>154450</v>
      </c>
      <c r="F129" s="10">
        <v>2</v>
      </c>
      <c r="G129" s="12">
        <v>64000</v>
      </c>
      <c r="H129" s="10">
        <v>10</v>
      </c>
      <c r="I129" s="12"/>
      <c r="J129" s="10"/>
      <c r="K129" s="12"/>
      <c r="L129" s="10"/>
      <c r="M129" s="12">
        <v>1039400</v>
      </c>
      <c r="N129" s="11" t="s">
        <v>3</v>
      </c>
      <c r="O129" s="11" t="s">
        <v>32</v>
      </c>
      <c r="P129" s="13">
        <v>41399</v>
      </c>
      <c r="Q129" s="22" t="s">
        <v>126</v>
      </c>
    </row>
    <row r="130" spans="1:17">
      <c r="A130" s="1" t="str">
        <f t="shared" si="6"/>
        <v xml:space="preserve">SO4SfAvg19900606 </v>
      </c>
      <c r="C130" s="11" t="str">
        <f t="shared" si="7"/>
        <v>ASR_BASE</v>
      </c>
      <c r="D130" s="11" t="str">
        <f t="shared" si="8"/>
        <v xml:space="preserve">MeanRaw.SO4SfAvg19900606 </v>
      </c>
      <c r="E130" s="12">
        <v>156350</v>
      </c>
      <c r="F130" s="10">
        <v>2</v>
      </c>
      <c r="G130" s="12">
        <v>70575</v>
      </c>
      <c r="H130" s="10">
        <v>10</v>
      </c>
      <c r="I130" s="12"/>
      <c r="J130" s="10"/>
      <c r="K130" s="12"/>
      <c r="L130" s="10"/>
      <c r="M130" s="12">
        <v>1039400</v>
      </c>
      <c r="N130" s="11" t="s">
        <v>3</v>
      </c>
      <c r="O130" s="11" t="s">
        <v>32</v>
      </c>
      <c r="P130" s="13">
        <v>41399</v>
      </c>
      <c r="Q130" s="22" t="s">
        <v>89</v>
      </c>
    </row>
    <row r="131" spans="1:17" s="3" customFormat="1" ht="13" thickBot="1">
      <c r="A131" s="31" t="str">
        <f t="shared" si="6"/>
        <v xml:space="preserve">SO4SfAvg19900606 </v>
      </c>
      <c r="B131" s="31"/>
      <c r="C131" s="32" t="str">
        <f t="shared" si="7"/>
        <v>ASR_BASE-2050B2</v>
      </c>
      <c r="D131" s="32" t="str">
        <f t="shared" si="8"/>
        <v xml:space="preserve">MeanRaw.SO4SfAvg19900606 </v>
      </c>
      <c r="E131" s="33"/>
      <c r="F131" s="34"/>
      <c r="G131" s="33"/>
      <c r="H131" s="34"/>
      <c r="I131" s="33">
        <v>14025</v>
      </c>
      <c r="J131" s="34">
        <v>-5</v>
      </c>
      <c r="K131" s="33">
        <v>21150</v>
      </c>
      <c r="L131" s="34">
        <v>5</v>
      </c>
      <c r="M131" s="33">
        <v>1039400</v>
      </c>
      <c r="N131" s="32" t="s">
        <v>3</v>
      </c>
      <c r="O131" s="32" t="s">
        <v>32</v>
      </c>
      <c r="P131" s="35">
        <v>41399</v>
      </c>
      <c r="Q131" s="36" t="s">
        <v>127</v>
      </c>
    </row>
    <row r="132" spans="1:17">
      <c r="A132" s="1" t="str">
        <f t="shared" si="6"/>
        <v/>
      </c>
      <c r="C132" s="11" t="str">
        <f t="shared" si="7"/>
        <v/>
      </c>
      <c r="D132" s="11" t="str">
        <f t="shared" si="8"/>
        <v/>
      </c>
      <c r="E132" s="12"/>
      <c r="F132" s="10"/>
      <c r="G132" s="12"/>
      <c r="H132" s="10"/>
      <c r="I132" s="12"/>
      <c r="J132" s="10"/>
      <c r="K132" s="12"/>
      <c r="L132" s="10"/>
      <c r="M132" s="12"/>
      <c r="N132" s="11"/>
      <c r="O132" s="11"/>
      <c r="P132" s="13"/>
      <c r="Q132" s="22"/>
    </row>
    <row r="133" spans="1:17">
      <c r="A133" s="1" t="str">
        <f t="shared" ref="A133:A186" si="9">IF($Q133&lt;&gt;"",RIGHT($Q133,LEN($Q133)-FIND(".",$Q133,FIND(".",$Q133)+1 ) ),"")</f>
        <v/>
      </c>
      <c r="C133" s="11" t="str">
        <f t="shared" ref="C133:C186" si="10">IF($Q133&lt;&gt;"",LEFT($Q133,FIND(".",$Q133)-1),"")</f>
        <v/>
      </c>
      <c r="D133" s="11" t="str">
        <f t="shared" ref="D133:D186" si="11">IF($Q133&lt;&gt;"",RIGHT($Q133,LEN($Q133)-FIND(".",$Q133)+0  ),"")</f>
        <v/>
      </c>
      <c r="E133" s="12"/>
      <c r="F133" s="10"/>
      <c r="G133" s="12"/>
      <c r="H133" s="10"/>
      <c r="I133" s="12"/>
      <c r="J133" s="10"/>
      <c r="K133" s="12"/>
      <c r="L133" s="10"/>
      <c r="M133" s="12"/>
      <c r="N133" s="11"/>
      <c r="O133" s="11"/>
      <c r="P133" s="13"/>
      <c r="Q133" s="22"/>
    </row>
    <row r="134" spans="1:17">
      <c r="A134" s="1" t="str">
        <f t="shared" si="9"/>
        <v/>
      </c>
      <c r="C134" s="11" t="str">
        <f t="shared" si="10"/>
        <v/>
      </c>
      <c r="D134" s="11" t="str">
        <f t="shared" si="11"/>
        <v/>
      </c>
      <c r="E134" s="12"/>
      <c r="F134" s="10"/>
      <c r="G134" s="12"/>
      <c r="H134" s="10"/>
      <c r="I134" s="12"/>
      <c r="J134" s="10"/>
      <c r="K134" s="12"/>
      <c r="L134" s="10"/>
      <c r="M134" s="12"/>
      <c r="N134" s="11"/>
      <c r="O134" s="11"/>
      <c r="P134" s="13"/>
      <c r="Q134" s="22"/>
    </row>
    <row r="135" spans="1:17">
      <c r="A135" s="1" t="str">
        <f t="shared" si="9"/>
        <v/>
      </c>
      <c r="C135" s="11" t="str">
        <f t="shared" si="10"/>
        <v/>
      </c>
      <c r="D135" s="11" t="str">
        <f t="shared" si="11"/>
        <v/>
      </c>
      <c r="E135" s="12"/>
      <c r="F135" s="10"/>
      <c r="G135" s="12"/>
      <c r="H135" s="10"/>
      <c r="I135" s="12"/>
      <c r="J135" s="10"/>
      <c r="K135" s="12"/>
      <c r="L135" s="10"/>
      <c r="M135" s="12"/>
      <c r="N135" s="11"/>
      <c r="O135" s="11"/>
      <c r="P135" s="13"/>
      <c r="Q135" s="22"/>
    </row>
    <row r="136" spans="1:17">
      <c r="A136" s="1" t="str">
        <f t="shared" si="9"/>
        <v/>
      </c>
      <c r="C136" s="11" t="str">
        <f t="shared" si="10"/>
        <v/>
      </c>
      <c r="D136" s="11" t="str">
        <f t="shared" si="11"/>
        <v/>
      </c>
      <c r="E136" s="12"/>
      <c r="F136" s="10"/>
      <c r="G136" s="12"/>
      <c r="H136" s="10"/>
      <c r="I136" s="12"/>
      <c r="J136" s="10"/>
      <c r="K136" s="12"/>
      <c r="L136" s="10"/>
      <c r="M136" s="12"/>
      <c r="N136" s="11"/>
      <c r="O136" s="11"/>
      <c r="P136" s="13"/>
      <c r="Q136" s="22"/>
    </row>
    <row r="137" spans="1:17">
      <c r="A137" s="1" t="str">
        <f t="shared" si="9"/>
        <v/>
      </c>
      <c r="C137" s="11" t="str">
        <f t="shared" si="10"/>
        <v/>
      </c>
      <c r="D137" s="11" t="str">
        <f t="shared" si="11"/>
        <v/>
      </c>
      <c r="E137" s="12"/>
      <c r="F137" s="10"/>
      <c r="G137" s="12"/>
      <c r="H137" s="10"/>
      <c r="I137" s="12"/>
      <c r="J137" s="10"/>
      <c r="K137" s="12"/>
      <c r="L137" s="10"/>
      <c r="M137" s="12"/>
      <c r="N137" s="11"/>
      <c r="O137" s="11"/>
      <c r="P137" s="13"/>
      <c r="Q137" s="22"/>
    </row>
    <row r="138" spans="1:17">
      <c r="A138" s="1" t="str">
        <f t="shared" si="9"/>
        <v/>
      </c>
      <c r="C138" s="11" t="str">
        <f t="shared" si="10"/>
        <v/>
      </c>
      <c r="D138" s="11" t="str">
        <f t="shared" si="11"/>
        <v/>
      </c>
      <c r="E138" s="12"/>
      <c r="F138" s="10"/>
      <c r="G138" s="12"/>
      <c r="H138" s="10"/>
      <c r="I138" s="12"/>
      <c r="J138" s="10"/>
      <c r="K138" s="12"/>
      <c r="L138" s="10"/>
      <c r="M138" s="12"/>
      <c r="N138" s="11"/>
      <c r="O138" s="11"/>
      <c r="P138" s="13"/>
      <c r="Q138" s="22"/>
    </row>
    <row r="139" spans="1:17">
      <c r="A139" s="1" t="str">
        <f t="shared" si="9"/>
        <v/>
      </c>
      <c r="C139" s="11" t="str">
        <f t="shared" si="10"/>
        <v/>
      </c>
      <c r="D139" s="11" t="str">
        <f t="shared" si="11"/>
        <v/>
      </c>
      <c r="E139" s="12"/>
      <c r="F139" s="10"/>
      <c r="G139" s="12"/>
      <c r="H139" s="10"/>
      <c r="I139" s="12"/>
      <c r="J139" s="10"/>
      <c r="K139" s="12"/>
      <c r="L139" s="10"/>
      <c r="M139" s="12"/>
      <c r="N139" s="11"/>
      <c r="O139" s="11"/>
      <c r="P139" s="13"/>
      <c r="Q139" s="22"/>
    </row>
    <row r="140" spans="1:17">
      <c r="A140" s="1" t="str">
        <f t="shared" si="9"/>
        <v/>
      </c>
      <c r="C140" s="11" t="str">
        <f t="shared" si="10"/>
        <v/>
      </c>
      <c r="D140" s="11" t="str">
        <f t="shared" si="11"/>
        <v/>
      </c>
      <c r="E140" s="12"/>
      <c r="F140" s="10"/>
      <c r="G140" s="12"/>
      <c r="H140" s="10"/>
      <c r="I140" s="12"/>
      <c r="J140" s="10"/>
      <c r="K140" s="12"/>
      <c r="L140" s="10"/>
      <c r="M140" s="12"/>
      <c r="N140" s="11"/>
      <c r="O140" s="11"/>
      <c r="P140" s="13"/>
      <c r="Q140" s="22"/>
    </row>
    <row r="141" spans="1:17">
      <c r="A141" s="1" t="str">
        <f t="shared" si="9"/>
        <v/>
      </c>
      <c r="C141" s="11" t="str">
        <f t="shared" si="10"/>
        <v/>
      </c>
      <c r="D141" s="11" t="str">
        <f t="shared" si="11"/>
        <v/>
      </c>
      <c r="E141" s="12"/>
      <c r="F141" s="10"/>
      <c r="G141" s="12"/>
      <c r="H141" s="10"/>
      <c r="I141" s="12"/>
      <c r="J141" s="10"/>
      <c r="K141" s="12"/>
      <c r="L141" s="10"/>
      <c r="M141" s="12"/>
      <c r="N141" s="11"/>
      <c r="O141" s="11"/>
      <c r="P141" s="13"/>
      <c r="Q141" s="22"/>
    </row>
    <row r="142" spans="1:17">
      <c r="A142" s="1" t="str">
        <f t="shared" si="9"/>
        <v/>
      </c>
      <c r="C142" s="11" t="str">
        <f t="shared" si="10"/>
        <v/>
      </c>
      <c r="D142" s="11" t="str">
        <f t="shared" si="11"/>
        <v/>
      </c>
      <c r="E142" s="12"/>
      <c r="F142" s="10"/>
      <c r="G142" s="12"/>
      <c r="H142" s="10"/>
      <c r="I142" s="12"/>
      <c r="J142" s="10"/>
      <c r="K142" s="12"/>
      <c r="L142" s="10"/>
      <c r="M142" s="12"/>
      <c r="N142" s="11"/>
      <c r="O142" s="11"/>
      <c r="P142" s="13"/>
      <c r="Q142" s="22"/>
    </row>
    <row r="143" spans="1:17">
      <c r="A143" s="1" t="str">
        <f t="shared" si="9"/>
        <v/>
      </c>
      <c r="C143" s="11" t="str">
        <f t="shared" si="10"/>
        <v/>
      </c>
      <c r="D143" s="11" t="str">
        <f t="shared" si="11"/>
        <v/>
      </c>
      <c r="E143" s="12"/>
      <c r="F143" s="10"/>
      <c r="G143" s="12"/>
      <c r="H143" s="10"/>
      <c r="I143" s="12"/>
      <c r="J143" s="10"/>
      <c r="K143" s="12"/>
      <c r="L143" s="10"/>
      <c r="M143" s="12"/>
      <c r="N143" s="11"/>
      <c r="O143" s="11"/>
      <c r="P143" s="13"/>
      <c r="Q143" s="22"/>
    </row>
    <row r="144" spans="1:17">
      <c r="A144" s="1" t="str">
        <f t="shared" si="9"/>
        <v/>
      </c>
      <c r="C144" s="11" t="str">
        <f t="shared" si="10"/>
        <v/>
      </c>
      <c r="D144" s="11" t="str">
        <f t="shared" si="11"/>
        <v/>
      </c>
      <c r="E144" s="12"/>
      <c r="F144" s="10"/>
      <c r="G144" s="12"/>
      <c r="H144" s="10"/>
      <c r="I144" s="12"/>
      <c r="J144" s="10"/>
      <c r="K144" s="12"/>
      <c r="L144" s="10"/>
      <c r="M144" s="12"/>
      <c r="N144" s="11"/>
      <c r="O144" s="11"/>
      <c r="P144" s="13"/>
      <c r="Q144" s="22"/>
    </row>
    <row r="145" spans="1:17">
      <c r="A145" s="1" t="str">
        <f t="shared" si="9"/>
        <v/>
      </c>
      <c r="C145" s="11" t="str">
        <f t="shared" si="10"/>
        <v/>
      </c>
      <c r="D145" s="11" t="str">
        <f t="shared" si="11"/>
        <v/>
      </c>
      <c r="E145" s="12"/>
      <c r="F145" s="10"/>
      <c r="G145" s="12"/>
      <c r="H145" s="10"/>
      <c r="I145" s="12"/>
      <c r="J145" s="10"/>
      <c r="K145" s="12"/>
      <c r="L145" s="10"/>
      <c r="M145" s="12"/>
      <c r="N145" s="11"/>
      <c r="O145" s="11"/>
      <c r="P145" s="13"/>
      <c r="Q145" s="22"/>
    </row>
    <row r="146" spans="1:17">
      <c r="A146" s="1" t="str">
        <f t="shared" si="9"/>
        <v/>
      </c>
      <c r="C146" s="11" t="str">
        <f t="shared" si="10"/>
        <v/>
      </c>
      <c r="D146" s="11" t="str">
        <f t="shared" si="11"/>
        <v/>
      </c>
      <c r="E146" s="12"/>
      <c r="F146" s="10"/>
      <c r="G146" s="12"/>
      <c r="H146" s="10"/>
      <c r="I146" s="12"/>
      <c r="J146" s="10"/>
      <c r="K146" s="12"/>
      <c r="L146" s="10"/>
      <c r="M146" s="12"/>
      <c r="N146" s="11"/>
      <c r="O146" s="11"/>
      <c r="P146" s="13"/>
      <c r="Q146" s="22"/>
    </row>
    <row r="147" spans="1:17">
      <c r="A147" s="1" t="str">
        <f t="shared" si="9"/>
        <v/>
      </c>
      <c r="C147" s="11" t="str">
        <f t="shared" si="10"/>
        <v/>
      </c>
      <c r="D147" s="11" t="str">
        <f t="shared" si="11"/>
        <v/>
      </c>
      <c r="E147" s="12"/>
      <c r="F147" s="10"/>
      <c r="G147" s="12"/>
      <c r="H147" s="10"/>
      <c r="I147" s="12"/>
      <c r="J147" s="10"/>
      <c r="K147" s="12"/>
      <c r="L147" s="10"/>
      <c r="M147" s="12"/>
      <c r="N147" s="11"/>
      <c r="O147" s="11"/>
      <c r="P147" s="13"/>
      <c r="Q147" s="22"/>
    </row>
    <row r="148" spans="1:17">
      <c r="A148" s="1" t="str">
        <f t="shared" si="9"/>
        <v/>
      </c>
      <c r="C148" s="11" t="str">
        <f t="shared" si="10"/>
        <v/>
      </c>
      <c r="D148" s="11" t="str">
        <f t="shared" si="11"/>
        <v/>
      </c>
      <c r="E148" s="12"/>
      <c r="F148" s="10"/>
      <c r="G148" s="12"/>
      <c r="H148" s="10"/>
      <c r="I148" s="12"/>
      <c r="J148" s="10"/>
      <c r="K148" s="12"/>
      <c r="L148" s="10"/>
      <c r="M148" s="12"/>
      <c r="N148" s="11"/>
      <c r="O148" s="11"/>
      <c r="P148" s="13"/>
      <c r="Q148" s="22"/>
    </row>
    <row r="149" spans="1:17">
      <c r="A149" s="1" t="str">
        <f t="shared" si="9"/>
        <v/>
      </c>
      <c r="C149" s="11" t="str">
        <f t="shared" si="10"/>
        <v/>
      </c>
      <c r="D149" s="11" t="str">
        <f t="shared" si="11"/>
        <v/>
      </c>
      <c r="E149" s="12"/>
      <c r="F149" s="10"/>
      <c r="G149" s="12"/>
      <c r="H149" s="10"/>
      <c r="I149" s="12"/>
      <c r="J149" s="10"/>
      <c r="K149" s="12"/>
      <c r="L149" s="10"/>
      <c r="M149" s="12"/>
      <c r="N149" s="11"/>
      <c r="O149" s="11"/>
      <c r="P149" s="13"/>
      <c r="Q149" s="22"/>
    </row>
    <row r="150" spans="1:17">
      <c r="A150" s="1" t="str">
        <f t="shared" si="9"/>
        <v/>
      </c>
      <c r="C150" s="11" t="str">
        <f t="shared" si="10"/>
        <v/>
      </c>
      <c r="D150" s="11" t="str">
        <f t="shared" si="11"/>
        <v/>
      </c>
      <c r="E150" s="12"/>
      <c r="F150" s="10"/>
      <c r="G150" s="12"/>
      <c r="H150" s="10"/>
      <c r="I150" s="12"/>
      <c r="J150" s="10"/>
      <c r="K150" s="12"/>
      <c r="L150" s="10"/>
      <c r="M150" s="12"/>
      <c r="N150" s="11"/>
      <c r="O150" s="11"/>
      <c r="P150" s="13"/>
      <c r="Q150" s="22"/>
    </row>
    <row r="151" spans="1:17">
      <c r="A151" s="1" t="str">
        <f t="shared" si="9"/>
        <v/>
      </c>
      <c r="C151" s="11" t="str">
        <f t="shared" si="10"/>
        <v/>
      </c>
      <c r="D151" s="11" t="str">
        <f t="shared" si="11"/>
        <v/>
      </c>
      <c r="E151" s="12"/>
      <c r="F151" s="10"/>
      <c r="G151" s="12"/>
      <c r="H151" s="10"/>
      <c r="I151" s="12"/>
      <c r="J151" s="10"/>
      <c r="K151" s="12"/>
      <c r="L151" s="10"/>
      <c r="M151" s="12"/>
      <c r="N151" s="11"/>
      <c r="O151" s="11"/>
      <c r="P151" s="13"/>
      <c r="Q151" s="22"/>
    </row>
    <row r="152" spans="1:17">
      <c r="A152" s="1" t="str">
        <f t="shared" si="9"/>
        <v/>
      </c>
      <c r="C152" s="11" t="str">
        <f t="shared" si="10"/>
        <v/>
      </c>
      <c r="D152" s="11" t="str">
        <f t="shared" si="11"/>
        <v/>
      </c>
      <c r="E152" s="12"/>
      <c r="F152" s="10"/>
      <c r="G152" s="12"/>
      <c r="H152" s="10"/>
      <c r="I152" s="12"/>
      <c r="J152" s="10"/>
      <c r="K152" s="12"/>
      <c r="L152" s="10"/>
      <c r="M152" s="12"/>
      <c r="N152" s="11"/>
      <c r="O152" s="11"/>
      <c r="P152" s="13"/>
      <c r="Q152" s="22"/>
    </row>
    <row r="153" spans="1:17">
      <c r="A153" s="1" t="str">
        <f t="shared" si="9"/>
        <v/>
      </c>
      <c r="C153" s="11" t="str">
        <f t="shared" si="10"/>
        <v/>
      </c>
      <c r="D153" s="11" t="str">
        <f t="shared" si="11"/>
        <v/>
      </c>
      <c r="E153" s="12"/>
      <c r="F153" s="10"/>
      <c r="G153" s="12"/>
      <c r="H153" s="10"/>
      <c r="I153" s="12"/>
      <c r="J153" s="10"/>
      <c r="K153" s="12"/>
      <c r="L153" s="10"/>
      <c r="M153" s="12"/>
      <c r="N153" s="11"/>
      <c r="O153" s="11"/>
      <c r="P153" s="13"/>
      <c r="Q153" s="22"/>
    </row>
    <row r="154" spans="1:17">
      <c r="A154" s="1" t="str">
        <f t="shared" si="9"/>
        <v/>
      </c>
      <c r="C154" s="11" t="str">
        <f t="shared" si="10"/>
        <v/>
      </c>
      <c r="D154" s="11" t="str">
        <f t="shared" si="11"/>
        <v/>
      </c>
      <c r="E154" s="12"/>
      <c r="F154" s="10"/>
      <c r="G154" s="12"/>
      <c r="H154" s="10"/>
      <c r="I154" s="12"/>
      <c r="J154" s="10"/>
      <c r="K154" s="12"/>
      <c r="L154" s="10"/>
      <c r="M154" s="12"/>
      <c r="N154" s="11"/>
      <c r="O154" s="11"/>
      <c r="P154" s="13"/>
      <c r="Q154" s="22"/>
    </row>
    <row r="155" spans="1:17">
      <c r="A155" s="1" t="str">
        <f t="shared" si="9"/>
        <v/>
      </c>
      <c r="C155" s="11" t="str">
        <f t="shared" si="10"/>
        <v/>
      </c>
      <c r="D155" s="11" t="str">
        <f t="shared" si="11"/>
        <v/>
      </c>
      <c r="E155" s="12"/>
      <c r="F155" s="10"/>
      <c r="G155" s="12"/>
      <c r="H155" s="10"/>
      <c r="I155" s="12"/>
      <c r="J155" s="10"/>
      <c r="K155" s="12"/>
      <c r="L155" s="10"/>
      <c r="M155" s="12"/>
      <c r="N155" s="11"/>
      <c r="O155" s="11"/>
      <c r="P155" s="13"/>
      <c r="Q155" s="22"/>
    </row>
    <row r="156" spans="1:17">
      <c r="A156" s="1" t="str">
        <f t="shared" si="9"/>
        <v/>
      </c>
      <c r="C156" s="11" t="str">
        <f t="shared" si="10"/>
        <v/>
      </c>
      <c r="D156" s="11" t="str">
        <f t="shared" si="11"/>
        <v/>
      </c>
      <c r="E156" s="12"/>
      <c r="F156" s="10"/>
      <c r="G156" s="12"/>
      <c r="H156" s="10"/>
      <c r="I156" s="12"/>
      <c r="J156" s="10"/>
      <c r="K156" s="12"/>
      <c r="L156" s="10"/>
      <c r="M156" s="12"/>
      <c r="N156" s="11"/>
      <c r="O156" s="11"/>
      <c r="P156" s="13"/>
      <c r="Q156" s="22"/>
    </row>
    <row r="157" spans="1:17">
      <c r="A157" s="1" t="str">
        <f t="shared" si="9"/>
        <v/>
      </c>
      <c r="C157" s="11" t="str">
        <f t="shared" si="10"/>
        <v/>
      </c>
      <c r="D157" s="11" t="str">
        <f t="shared" si="11"/>
        <v/>
      </c>
      <c r="E157" s="12"/>
      <c r="F157" s="10"/>
      <c r="G157" s="12"/>
      <c r="H157" s="10"/>
      <c r="I157" s="12"/>
      <c r="J157" s="10"/>
      <c r="K157" s="12"/>
      <c r="L157" s="10"/>
      <c r="M157" s="12"/>
      <c r="N157" s="11"/>
      <c r="O157" s="11"/>
      <c r="P157" s="13"/>
      <c r="Q157" s="22"/>
    </row>
    <row r="158" spans="1:17">
      <c r="A158" s="1" t="str">
        <f t="shared" si="9"/>
        <v/>
      </c>
      <c r="C158" s="11" t="str">
        <f t="shared" si="10"/>
        <v/>
      </c>
      <c r="D158" s="11" t="str">
        <f t="shared" si="11"/>
        <v/>
      </c>
      <c r="E158" s="12"/>
      <c r="F158" s="10"/>
      <c r="G158" s="12"/>
      <c r="H158" s="10"/>
      <c r="I158" s="12"/>
      <c r="J158" s="10"/>
      <c r="K158" s="12"/>
      <c r="L158" s="10"/>
      <c r="M158" s="12"/>
      <c r="N158" s="11"/>
      <c r="O158" s="11"/>
      <c r="P158" s="13"/>
      <c r="Q158" s="22"/>
    </row>
    <row r="159" spans="1:17">
      <c r="A159" s="1" t="str">
        <f t="shared" si="9"/>
        <v/>
      </c>
      <c r="C159" s="11" t="str">
        <f t="shared" si="10"/>
        <v/>
      </c>
      <c r="D159" s="11" t="str">
        <f t="shared" si="11"/>
        <v/>
      </c>
      <c r="E159" s="12"/>
      <c r="F159" s="10"/>
      <c r="G159" s="12"/>
      <c r="H159" s="10"/>
      <c r="I159" s="12"/>
      <c r="J159" s="10"/>
      <c r="K159" s="12"/>
      <c r="L159" s="10"/>
      <c r="M159" s="12"/>
      <c r="N159" s="11"/>
      <c r="O159" s="11"/>
      <c r="P159" s="13"/>
      <c r="Q159" s="22"/>
    </row>
    <row r="160" spans="1:17">
      <c r="A160" s="1" t="str">
        <f t="shared" si="9"/>
        <v/>
      </c>
      <c r="C160" s="11" t="str">
        <f t="shared" si="10"/>
        <v/>
      </c>
      <c r="D160" s="11" t="str">
        <f t="shared" si="11"/>
        <v/>
      </c>
      <c r="E160" s="12"/>
      <c r="F160" s="10"/>
      <c r="G160" s="12"/>
      <c r="H160" s="10"/>
      <c r="I160" s="12"/>
      <c r="J160" s="10"/>
      <c r="K160" s="12"/>
      <c r="L160" s="10"/>
      <c r="M160" s="12"/>
      <c r="N160" s="11"/>
      <c r="O160" s="11"/>
      <c r="P160" s="13"/>
      <c r="Q160" s="22"/>
    </row>
    <row r="161" spans="1:17">
      <c r="A161" s="1" t="str">
        <f t="shared" si="9"/>
        <v/>
      </c>
      <c r="C161" s="11" t="str">
        <f t="shared" si="10"/>
        <v/>
      </c>
      <c r="D161" s="11" t="str">
        <f t="shared" si="11"/>
        <v/>
      </c>
      <c r="E161" s="12"/>
      <c r="F161" s="10"/>
      <c r="G161" s="12"/>
      <c r="H161" s="10"/>
      <c r="I161" s="12"/>
      <c r="J161" s="10"/>
      <c r="K161" s="12"/>
      <c r="L161" s="10"/>
      <c r="M161" s="12"/>
      <c r="N161" s="11"/>
      <c r="O161" s="11"/>
      <c r="P161" s="13"/>
      <c r="Q161" s="22"/>
    </row>
    <row r="162" spans="1:17">
      <c r="A162" s="1" t="str">
        <f t="shared" si="9"/>
        <v/>
      </c>
      <c r="C162" s="11" t="str">
        <f t="shared" si="10"/>
        <v/>
      </c>
      <c r="D162" s="11" t="str">
        <f t="shared" si="11"/>
        <v/>
      </c>
      <c r="E162" s="12"/>
      <c r="F162" s="10"/>
      <c r="G162" s="12"/>
      <c r="H162" s="10"/>
      <c r="I162" s="12"/>
      <c r="J162" s="10"/>
      <c r="K162" s="12"/>
      <c r="L162" s="10"/>
      <c r="M162" s="12"/>
      <c r="N162" s="11"/>
      <c r="O162" s="11"/>
      <c r="P162" s="13"/>
      <c r="Q162" s="22"/>
    </row>
    <row r="163" spans="1:17">
      <c r="A163" s="1" t="str">
        <f t="shared" si="9"/>
        <v/>
      </c>
      <c r="C163" s="11" t="str">
        <f t="shared" si="10"/>
        <v/>
      </c>
      <c r="D163" s="11" t="str">
        <f t="shared" si="11"/>
        <v/>
      </c>
      <c r="E163" s="12"/>
      <c r="F163" s="10"/>
      <c r="G163" s="12"/>
      <c r="H163" s="10"/>
      <c r="I163" s="12"/>
      <c r="J163" s="10"/>
      <c r="K163" s="12"/>
      <c r="L163" s="10"/>
      <c r="M163" s="12"/>
      <c r="N163" s="11"/>
      <c r="O163" s="11"/>
      <c r="P163" s="13"/>
      <c r="Q163" s="22"/>
    </row>
    <row r="164" spans="1:17">
      <c r="A164" s="1" t="str">
        <f t="shared" si="9"/>
        <v/>
      </c>
      <c r="C164" s="11" t="str">
        <f t="shared" si="10"/>
        <v/>
      </c>
      <c r="D164" s="11" t="str">
        <f t="shared" si="11"/>
        <v/>
      </c>
      <c r="E164" s="12"/>
      <c r="F164" s="10"/>
      <c r="G164" s="12"/>
      <c r="H164" s="10"/>
      <c r="I164" s="12"/>
      <c r="J164" s="10"/>
      <c r="K164" s="12"/>
      <c r="L164" s="10"/>
      <c r="M164" s="12"/>
      <c r="N164" s="11"/>
      <c r="O164" s="11"/>
      <c r="P164" s="13"/>
      <c r="Q164" s="22"/>
    </row>
    <row r="165" spans="1:17">
      <c r="A165" s="1" t="str">
        <f t="shared" si="9"/>
        <v/>
      </c>
      <c r="C165" s="11" t="str">
        <f t="shared" si="10"/>
        <v/>
      </c>
      <c r="D165" s="11" t="str">
        <f t="shared" si="11"/>
        <v/>
      </c>
      <c r="E165" s="12"/>
      <c r="F165" s="10"/>
      <c r="G165" s="12"/>
      <c r="H165" s="10"/>
      <c r="I165" s="12"/>
      <c r="J165" s="10"/>
      <c r="K165" s="12"/>
      <c r="L165" s="10"/>
      <c r="M165" s="12"/>
      <c r="N165" s="11"/>
      <c r="O165" s="11"/>
      <c r="P165" s="13"/>
      <c r="Q165" s="22"/>
    </row>
    <row r="166" spans="1:17">
      <c r="A166" s="1" t="str">
        <f t="shared" si="9"/>
        <v/>
      </c>
      <c r="C166" s="11" t="str">
        <f t="shared" si="10"/>
        <v/>
      </c>
      <c r="D166" s="11" t="str">
        <f t="shared" si="11"/>
        <v/>
      </c>
      <c r="E166" s="12"/>
      <c r="F166" s="10"/>
      <c r="G166" s="12"/>
      <c r="H166" s="10"/>
      <c r="I166" s="12"/>
      <c r="J166" s="10"/>
      <c r="K166" s="12"/>
      <c r="L166" s="10"/>
      <c r="M166" s="12"/>
      <c r="N166" s="11"/>
      <c r="O166" s="11"/>
      <c r="P166" s="13"/>
      <c r="Q166" s="22"/>
    </row>
    <row r="167" spans="1:17">
      <c r="A167" s="1" t="str">
        <f t="shared" si="9"/>
        <v/>
      </c>
      <c r="C167" s="11" t="str">
        <f t="shared" si="10"/>
        <v/>
      </c>
      <c r="D167" s="11" t="str">
        <f t="shared" si="11"/>
        <v/>
      </c>
      <c r="E167" s="12"/>
      <c r="F167" s="10"/>
      <c r="G167" s="12"/>
      <c r="H167" s="10"/>
      <c r="I167" s="12"/>
      <c r="J167" s="10"/>
      <c r="K167" s="12"/>
      <c r="L167" s="10"/>
      <c r="M167" s="12"/>
      <c r="N167" s="11"/>
      <c r="O167" s="11"/>
      <c r="P167" s="13"/>
      <c r="Q167" s="22"/>
    </row>
    <row r="168" spans="1:17">
      <c r="A168" s="1" t="str">
        <f t="shared" si="9"/>
        <v/>
      </c>
      <c r="C168" s="11" t="str">
        <f t="shared" si="10"/>
        <v/>
      </c>
      <c r="D168" s="11" t="str">
        <f t="shared" si="11"/>
        <v/>
      </c>
      <c r="E168" s="12"/>
      <c r="F168" s="10"/>
      <c r="G168" s="12"/>
      <c r="H168" s="10"/>
      <c r="I168" s="12"/>
      <c r="J168" s="10"/>
      <c r="K168" s="12"/>
      <c r="L168" s="10"/>
      <c r="M168" s="12"/>
      <c r="N168" s="11"/>
      <c r="O168" s="11"/>
      <c r="P168" s="13"/>
      <c r="Q168" s="22"/>
    </row>
    <row r="169" spans="1:17">
      <c r="A169" s="1" t="str">
        <f t="shared" si="9"/>
        <v/>
      </c>
      <c r="C169" s="11" t="str">
        <f t="shared" si="10"/>
        <v/>
      </c>
      <c r="D169" s="11" t="str">
        <f t="shared" si="11"/>
        <v/>
      </c>
      <c r="E169" s="12"/>
      <c r="F169" s="10"/>
      <c r="G169" s="12"/>
      <c r="H169" s="10"/>
      <c r="I169" s="12"/>
      <c r="J169" s="10"/>
      <c r="K169" s="12"/>
      <c r="L169" s="10"/>
      <c r="M169" s="12"/>
      <c r="N169" s="11"/>
      <c r="O169" s="11"/>
      <c r="P169" s="13"/>
      <c r="Q169" s="22"/>
    </row>
    <row r="170" spans="1:17">
      <c r="A170" s="1" t="str">
        <f t="shared" si="9"/>
        <v/>
      </c>
      <c r="C170" s="11" t="str">
        <f t="shared" si="10"/>
        <v/>
      </c>
      <c r="D170" s="11" t="str">
        <f t="shared" si="11"/>
        <v/>
      </c>
      <c r="E170" s="12"/>
      <c r="F170" s="10"/>
      <c r="G170" s="12"/>
      <c r="H170" s="10"/>
      <c r="I170" s="12"/>
      <c r="J170" s="10"/>
      <c r="K170" s="12"/>
      <c r="L170" s="10"/>
      <c r="M170" s="12"/>
      <c r="N170" s="11"/>
      <c r="O170" s="11"/>
      <c r="P170" s="13"/>
      <c r="Q170" s="22"/>
    </row>
    <row r="171" spans="1:17">
      <c r="A171" s="1" t="str">
        <f t="shared" si="9"/>
        <v/>
      </c>
      <c r="C171" s="11" t="str">
        <f t="shared" si="10"/>
        <v/>
      </c>
      <c r="D171" s="11" t="str">
        <f t="shared" si="11"/>
        <v/>
      </c>
      <c r="E171" s="12"/>
      <c r="F171" s="10"/>
      <c r="G171" s="12"/>
      <c r="H171" s="10"/>
      <c r="I171" s="12"/>
      <c r="J171" s="10"/>
      <c r="K171" s="12"/>
      <c r="L171" s="10"/>
      <c r="M171" s="12"/>
      <c r="N171" s="11"/>
      <c r="O171" s="11"/>
      <c r="P171" s="13"/>
      <c r="Q171" s="22"/>
    </row>
    <row r="172" spans="1:17">
      <c r="A172" s="1" t="str">
        <f t="shared" si="9"/>
        <v/>
      </c>
      <c r="C172" s="11" t="str">
        <f t="shared" si="10"/>
        <v/>
      </c>
      <c r="D172" s="11" t="str">
        <f t="shared" si="11"/>
        <v/>
      </c>
      <c r="E172" s="12"/>
      <c r="F172" s="10"/>
      <c r="G172" s="12"/>
      <c r="H172" s="10"/>
      <c r="I172" s="12"/>
      <c r="J172" s="10"/>
      <c r="K172" s="12"/>
      <c r="L172" s="10"/>
      <c r="M172" s="12"/>
      <c r="N172" s="11"/>
      <c r="O172" s="11"/>
      <c r="P172" s="13"/>
      <c r="Q172" s="22"/>
    </row>
    <row r="173" spans="1:17">
      <c r="A173" s="1" t="str">
        <f t="shared" si="9"/>
        <v/>
      </c>
      <c r="C173" s="11" t="str">
        <f t="shared" si="10"/>
        <v/>
      </c>
      <c r="D173" s="11" t="str">
        <f t="shared" si="11"/>
        <v/>
      </c>
      <c r="E173" s="12"/>
      <c r="F173" s="10"/>
      <c r="G173" s="12"/>
      <c r="H173" s="10"/>
      <c r="I173" s="12"/>
      <c r="J173" s="10"/>
      <c r="K173" s="12"/>
      <c r="L173" s="10"/>
      <c r="M173" s="12"/>
      <c r="N173" s="11"/>
      <c r="O173" s="11"/>
      <c r="P173" s="13"/>
      <c r="Q173" s="22"/>
    </row>
    <row r="174" spans="1:17">
      <c r="A174" s="1" t="str">
        <f t="shared" si="9"/>
        <v/>
      </c>
      <c r="C174" s="11" t="str">
        <f t="shared" si="10"/>
        <v/>
      </c>
      <c r="D174" s="11" t="str">
        <f t="shared" si="11"/>
        <v/>
      </c>
      <c r="E174" s="12"/>
      <c r="F174" s="10"/>
      <c r="G174" s="12"/>
      <c r="H174" s="10"/>
      <c r="I174" s="12"/>
      <c r="J174" s="10"/>
      <c r="K174" s="12"/>
      <c r="L174" s="10"/>
      <c r="M174" s="12"/>
      <c r="N174" s="11"/>
      <c r="O174" s="11"/>
      <c r="P174" s="13"/>
      <c r="Q174" s="22"/>
    </row>
    <row r="175" spans="1:17">
      <c r="A175" s="1" t="str">
        <f t="shared" si="9"/>
        <v/>
      </c>
      <c r="C175" s="11" t="str">
        <f t="shared" si="10"/>
        <v/>
      </c>
      <c r="D175" s="11" t="str">
        <f t="shared" si="11"/>
        <v/>
      </c>
      <c r="E175" s="12"/>
      <c r="F175" s="10"/>
      <c r="G175" s="12"/>
      <c r="H175" s="10"/>
      <c r="I175" s="12"/>
      <c r="J175" s="10"/>
      <c r="K175" s="12"/>
      <c r="L175" s="10"/>
      <c r="M175" s="12"/>
      <c r="N175" s="11"/>
      <c r="O175" s="11"/>
      <c r="P175" s="13"/>
      <c r="Q175" s="22"/>
    </row>
    <row r="176" spans="1:17">
      <c r="A176" s="1" t="str">
        <f t="shared" si="9"/>
        <v/>
      </c>
      <c r="C176" s="11" t="str">
        <f t="shared" si="10"/>
        <v/>
      </c>
      <c r="D176" s="11" t="str">
        <f t="shared" si="11"/>
        <v/>
      </c>
      <c r="E176" s="12"/>
      <c r="F176" s="10"/>
      <c r="G176" s="12"/>
      <c r="H176" s="10"/>
      <c r="I176" s="12"/>
      <c r="J176" s="10"/>
      <c r="K176" s="12"/>
      <c r="L176" s="10"/>
      <c r="M176" s="12"/>
      <c r="N176" s="11"/>
      <c r="O176" s="11"/>
      <c r="P176" s="13"/>
      <c r="Q176" s="22"/>
    </row>
    <row r="177" spans="1:17">
      <c r="A177" s="1" t="str">
        <f t="shared" si="9"/>
        <v/>
      </c>
      <c r="C177" s="11" t="str">
        <f t="shared" si="10"/>
        <v/>
      </c>
      <c r="D177" s="11" t="str">
        <f t="shared" si="11"/>
        <v/>
      </c>
      <c r="E177" s="12"/>
      <c r="F177" s="10"/>
      <c r="G177" s="12"/>
      <c r="H177" s="10"/>
      <c r="I177" s="12"/>
      <c r="J177" s="10"/>
      <c r="K177" s="12"/>
      <c r="L177" s="10"/>
      <c r="M177" s="12"/>
      <c r="N177" s="11"/>
      <c r="O177" s="11"/>
      <c r="P177" s="13"/>
      <c r="Q177" s="22"/>
    </row>
    <row r="178" spans="1:17">
      <c r="A178" s="1" t="str">
        <f t="shared" si="9"/>
        <v/>
      </c>
      <c r="C178" s="11" t="str">
        <f t="shared" si="10"/>
        <v/>
      </c>
      <c r="D178" s="11" t="str">
        <f t="shared" si="11"/>
        <v/>
      </c>
      <c r="E178" s="12"/>
      <c r="F178" s="10"/>
      <c r="G178" s="12"/>
      <c r="H178" s="10"/>
      <c r="I178" s="12"/>
      <c r="J178" s="10"/>
      <c r="K178" s="12"/>
      <c r="L178" s="10"/>
      <c r="M178" s="12"/>
      <c r="N178" s="11"/>
      <c r="O178" s="11"/>
      <c r="P178" s="13"/>
      <c r="Q178" s="22"/>
    </row>
    <row r="179" spans="1:17">
      <c r="A179" s="1" t="str">
        <f t="shared" si="9"/>
        <v/>
      </c>
      <c r="C179" s="11" t="str">
        <f t="shared" si="10"/>
        <v/>
      </c>
      <c r="D179" s="11" t="str">
        <f t="shared" si="11"/>
        <v/>
      </c>
      <c r="E179" s="12"/>
      <c r="F179" s="10"/>
      <c r="G179" s="12"/>
      <c r="H179" s="10"/>
      <c r="I179" s="12"/>
      <c r="J179" s="10"/>
      <c r="K179" s="12"/>
      <c r="L179" s="10"/>
      <c r="M179" s="12"/>
      <c r="N179" s="11"/>
      <c r="O179" s="11"/>
      <c r="P179" s="13"/>
      <c r="Q179" s="22"/>
    </row>
    <row r="180" spans="1:17">
      <c r="A180" s="1" t="str">
        <f t="shared" si="9"/>
        <v/>
      </c>
      <c r="C180" s="11" t="str">
        <f t="shared" si="10"/>
        <v/>
      </c>
      <c r="D180" s="11" t="str">
        <f t="shared" si="11"/>
        <v/>
      </c>
      <c r="E180" s="12"/>
      <c r="F180" s="10"/>
      <c r="G180" s="12"/>
      <c r="H180" s="10"/>
      <c r="I180" s="12"/>
      <c r="J180" s="10"/>
      <c r="K180" s="12"/>
      <c r="L180" s="10"/>
      <c r="M180" s="12"/>
      <c r="N180" s="11"/>
      <c r="O180" s="11"/>
      <c r="P180" s="13"/>
      <c r="Q180" s="22"/>
    </row>
    <row r="181" spans="1:17">
      <c r="A181" s="1" t="str">
        <f t="shared" si="9"/>
        <v/>
      </c>
      <c r="C181" s="11" t="str">
        <f t="shared" si="10"/>
        <v/>
      </c>
      <c r="D181" s="11" t="str">
        <f t="shared" si="11"/>
        <v/>
      </c>
      <c r="E181" s="12"/>
      <c r="F181" s="10"/>
      <c r="G181" s="12"/>
      <c r="H181" s="10"/>
      <c r="I181" s="12"/>
      <c r="J181" s="10"/>
      <c r="K181" s="12"/>
      <c r="L181" s="10"/>
      <c r="M181" s="12"/>
      <c r="N181" s="11"/>
      <c r="O181" s="11"/>
      <c r="P181" s="13"/>
      <c r="Q181" s="22"/>
    </row>
    <row r="182" spans="1:17">
      <c r="A182" s="1" t="str">
        <f t="shared" si="9"/>
        <v/>
      </c>
      <c r="C182" s="11" t="str">
        <f t="shared" si="10"/>
        <v/>
      </c>
      <c r="D182" s="11" t="str">
        <f t="shared" si="11"/>
        <v/>
      </c>
      <c r="E182" s="12"/>
      <c r="F182" s="10"/>
      <c r="G182" s="12"/>
      <c r="H182" s="10"/>
      <c r="I182" s="12"/>
      <c r="J182" s="10"/>
      <c r="K182" s="12"/>
      <c r="L182" s="10"/>
      <c r="M182" s="12"/>
      <c r="N182" s="11"/>
      <c r="O182" s="11"/>
      <c r="P182" s="13"/>
      <c r="Q182" s="22"/>
    </row>
    <row r="183" spans="1:17">
      <c r="A183" s="1" t="str">
        <f t="shared" si="9"/>
        <v/>
      </c>
      <c r="C183" s="11" t="str">
        <f t="shared" si="10"/>
        <v/>
      </c>
      <c r="D183" s="11" t="str">
        <f t="shared" si="11"/>
        <v/>
      </c>
      <c r="E183" s="12"/>
      <c r="F183" s="10"/>
      <c r="G183" s="12"/>
      <c r="H183" s="10"/>
      <c r="I183" s="12"/>
      <c r="J183" s="10"/>
      <c r="K183" s="12"/>
      <c r="L183" s="10"/>
      <c r="M183" s="12"/>
      <c r="N183" s="11"/>
      <c r="O183" s="11"/>
      <c r="P183" s="13"/>
      <c r="Q183" s="22"/>
    </row>
    <row r="184" spans="1:17">
      <c r="A184" s="1" t="str">
        <f t="shared" si="9"/>
        <v/>
      </c>
      <c r="C184" s="11" t="str">
        <f t="shared" si="10"/>
        <v/>
      </c>
      <c r="D184" s="11" t="str">
        <f t="shared" si="11"/>
        <v/>
      </c>
      <c r="E184" s="12"/>
      <c r="F184" s="10"/>
      <c r="G184" s="12"/>
      <c r="H184" s="10"/>
      <c r="I184" s="12"/>
      <c r="J184" s="10"/>
      <c r="K184" s="12"/>
      <c r="L184" s="10"/>
      <c r="M184" s="12"/>
      <c r="N184" s="11"/>
      <c r="O184" s="11"/>
      <c r="P184" s="13"/>
      <c r="Q184" s="22"/>
    </row>
    <row r="185" spans="1:17">
      <c r="A185" s="1" t="str">
        <f t="shared" si="9"/>
        <v/>
      </c>
      <c r="C185" s="11" t="str">
        <f t="shared" si="10"/>
        <v/>
      </c>
      <c r="D185" s="11" t="str">
        <f t="shared" si="11"/>
        <v/>
      </c>
      <c r="E185" s="12"/>
      <c r="F185" s="10"/>
      <c r="G185" s="12"/>
      <c r="H185" s="10"/>
      <c r="I185" s="12"/>
      <c r="J185" s="10"/>
      <c r="K185" s="12"/>
      <c r="L185" s="10"/>
      <c r="M185" s="12"/>
      <c r="N185" s="11"/>
      <c r="O185" s="11"/>
      <c r="P185" s="13"/>
      <c r="Q185" s="22"/>
    </row>
    <row r="186" spans="1:17">
      <c r="A186" s="1" t="str">
        <f t="shared" si="9"/>
        <v/>
      </c>
      <c r="C186" s="11" t="str">
        <f t="shared" si="10"/>
        <v/>
      </c>
      <c r="D186" s="11" t="str">
        <f t="shared" si="11"/>
        <v/>
      </c>
      <c r="E186" s="12"/>
      <c r="F186" s="10"/>
      <c r="G186" s="12"/>
      <c r="H186" s="10"/>
      <c r="I186" s="12"/>
      <c r="J186" s="10"/>
      <c r="K186" s="12"/>
      <c r="L186" s="10"/>
      <c r="M186" s="12"/>
      <c r="N186" s="11"/>
      <c r="O186" s="11"/>
      <c r="P186" s="13"/>
      <c r="Q186" s="22"/>
    </row>
    <row r="187" spans="1:17">
      <c r="A187" s="1" t="str">
        <f t="shared" ref="A187:A248" si="12">IF($Q187&lt;&gt;"",RIGHT($Q187,LEN($Q187)-FIND(".",$Q187,FIND(".",$Q187)+1 ) ),"")</f>
        <v/>
      </c>
      <c r="C187" s="11" t="str">
        <f t="shared" ref="C187:C248" si="13">IF($Q187&lt;&gt;"",LEFT($Q187,FIND(".",$Q187)-1),"")</f>
        <v/>
      </c>
      <c r="D187" s="11" t="str">
        <f t="shared" ref="D187:D248" si="14">IF($Q187&lt;&gt;"",RIGHT($Q187,LEN($Q187)-FIND(".",$Q187)+0  ),"")</f>
        <v/>
      </c>
      <c r="E187" s="12"/>
      <c r="F187" s="10"/>
      <c r="G187" s="12"/>
      <c r="H187" s="10"/>
      <c r="I187" s="12"/>
      <c r="J187" s="10"/>
      <c r="K187" s="12"/>
      <c r="L187" s="10"/>
      <c r="M187" s="12"/>
      <c r="N187" s="11"/>
      <c r="O187" s="11"/>
      <c r="P187" s="13"/>
      <c r="Q187" s="22"/>
    </row>
    <row r="188" spans="1:17">
      <c r="A188" s="1" t="str">
        <f t="shared" si="12"/>
        <v/>
      </c>
      <c r="C188" s="11" t="str">
        <f t="shared" si="13"/>
        <v/>
      </c>
      <c r="D188" s="11" t="str">
        <f t="shared" si="14"/>
        <v/>
      </c>
      <c r="E188" s="12"/>
      <c r="F188" s="10"/>
      <c r="G188" s="12"/>
      <c r="H188" s="10"/>
      <c r="I188" s="12"/>
      <c r="J188" s="10"/>
      <c r="K188" s="12"/>
      <c r="L188" s="10"/>
      <c r="M188" s="12"/>
      <c r="N188" s="11"/>
      <c r="O188" s="11"/>
      <c r="P188" s="13"/>
      <c r="Q188" s="22"/>
    </row>
    <row r="189" spans="1:17">
      <c r="A189" s="1" t="str">
        <f t="shared" si="12"/>
        <v/>
      </c>
      <c r="C189" s="11" t="str">
        <f t="shared" si="13"/>
        <v/>
      </c>
      <c r="D189" s="11" t="str">
        <f t="shared" si="14"/>
        <v/>
      </c>
      <c r="E189" s="12"/>
      <c r="F189" s="10"/>
      <c r="G189" s="12"/>
      <c r="H189" s="10"/>
      <c r="I189" s="12"/>
      <c r="J189" s="10"/>
      <c r="K189" s="12"/>
      <c r="L189" s="10"/>
      <c r="M189" s="12"/>
      <c r="N189" s="11"/>
      <c r="O189" s="11"/>
      <c r="P189" s="13"/>
      <c r="Q189" s="22"/>
    </row>
    <row r="190" spans="1:17">
      <c r="A190" s="1" t="str">
        <f t="shared" si="12"/>
        <v/>
      </c>
      <c r="C190" s="11" t="str">
        <f t="shared" si="13"/>
        <v/>
      </c>
      <c r="D190" s="11" t="str">
        <f t="shared" si="14"/>
        <v/>
      </c>
      <c r="E190" s="12"/>
      <c r="F190" s="10"/>
      <c r="G190" s="12"/>
      <c r="H190" s="10"/>
      <c r="I190" s="12"/>
      <c r="J190" s="10"/>
      <c r="K190" s="12"/>
      <c r="L190" s="10"/>
      <c r="M190" s="12"/>
      <c r="N190" s="11"/>
      <c r="O190" s="11"/>
      <c r="P190" s="13"/>
      <c r="Q190" s="22"/>
    </row>
    <row r="191" spans="1:17">
      <c r="A191" s="1" t="str">
        <f t="shared" si="12"/>
        <v/>
      </c>
      <c r="C191" s="11" t="str">
        <f t="shared" si="13"/>
        <v/>
      </c>
      <c r="D191" s="11" t="str">
        <f t="shared" si="14"/>
        <v/>
      </c>
      <c r="E191" s="12"/>
      <c r="F191" s="10"/>
      <c r="G191" s="12"/>
      <c r="H191" s="10"/>
      <c r="I191" s="12"/>
      <c r="J191" s="10"/>
      <c r="K191" s="12"/>
      <c r="L191" s="10"/>
      <c r="M191" s="12"/>
      <c r="N191" s="11"/>
      <c r="O191" s="11"/>
      <c r="P191" s="13"/>
      <c r="Q191" s="22"/>
    </row>
    <row r="192" spans="1:17">
      <c r="A192" s="1" t="str">
        <f t="shared" si="12"/>
        <v/>
      </c>
      <c r="C192" s="11" t="str">
        <f t="shared" si="13"/>
        <v/>
      </c>
      <c r="D192" s="11" t="str">
        <f t="shared" si="14"/>
        <v/>
      </c>
      <c r="E192" s="12"/>
      <c r="F192" s="10"/>
      <c r="G192" s="12"/>
      <c r="H192" s="10"/>
      <c r="I192" s="12"/>
      <c r="J192" s="10"/>
      <c r="K192" s="12"/>
      <c r="L192" s="10"/>
      <c r="M192" s="12"/>
      <c r="N192" s="11"/>
      <c r="O192" s="11"/>
      <c r="P192" s="13"/>
      <c r="Q192" s="22"/>
    </row>
    <row r="193" spans="1:17">
      <c r="A193" s="1" t="str">
        <f t="shared" si="12"/>
        <v/>
      </c>
      <c r="C193" s="11" t="str">
        <f t="shared" si="13"/>
        <v/>
      </c>
      <c r="D193" s="11" t="str">
        <f t="shared" si="14"/>
        <v/>
      </c>
      <c r="E193" s="12"/>
      <c r="F193" s="10"/>
      <c r="G193" s="12"/>
      <c r="H193" s="10"/>
      <c r="I193" s="12"/>
      <c r="J193" s="10"/>
      <c r="K193" s="12"/>
      <c r="L193" s="10"/>
      <c r="M193" s="12"/>
      <c r="N193" s="11"/>
      <c r="O193" s="11"/>
      <c r="P193" s="13"/>
      <c r="Q193" s="22"/>
    </row>
    <row r="194" spans="1:17">
      <c r="A194" s="1" t="str">
        <f t="shared" si="12"/>
        <v/>
      </c>
      <c r="C194" s="11" t="str">
        <f t="shared" si="13"/>
        <v/>
      </c>
      <c r="D194" s="11" t="str">
        <f t="shared" si="14"/>
        <v/>
      </c>
      <c r="E194" s="12"/>
      <c r="F194" s="10"/>
      <c r="G194" s="12"/>
      <c r="H194" s="10"/>
      <c r="I194" s="12"/>
      <c r="J194" s="10"/>
      <c r="K194" s="12"/>
      <c r="L194" s="10"/>
      <c r="M194" s="12"/>
      <c r="N194" s="11"/>
      <c r="O194" s="11"/>
      <c r="P194" s="13"/>
      <c r="Q194" s="22"/>
    </row>
    <row r="195" spans="1:17">
      <c r="A195" s="1" t="str">
        <f t="shared" si="12"/>
        <v/>
      </c>
      <c r="C195" s="11" t="str">
        <f t="shared" si="13"/>
        <v/>
      </c>
      <c r="D195" s="11" t="str">
        <f t="shared" si="14"/>
        <v/>
      </c>
      <c r="E195" s="12"/>
      <c r="F195" s="10"/>
      <c r="G195" s="12"/>
      <c r="H195" s="10"/>
      <c r="I195" s="12"/>
      <c r="J195" s="10"/>
      <c r="K195" s="12"/>
      <c r="L195" s="10"/>
      <c r="M195" s="12"/>
      <c r="N195" s="11"/>
      <c r="O195" s="11"/>
      <c r="P195" s="13"/>
      <c r="Q195" s="22"/>
    </row>
    <row r="196" spans="1:17">
      <c r="A196" s="1" t="str">
        <f t="shared" si="12"/>
        <v/>
      </c>
      <c r="C196" s="11" t="str">
        <f t="shared" si="13"/>
        <v/>
      </c>
      <c r="D196" s="11" t="str">
        <f t="shared" si="14"/>
        <v/>
      </c>
      <c r="E196" s="12"/>
      <c r="F196" s="10"/>
      <c r="G196" s="12"/>
      <c r="H196" s="10"/>
      <c r="I196" s="12"/>
      <c r="J196" s="10"/>
      <c r="K196" s="12"/>
      <c r="L196" s="10"/>
      <c r="M196" s="12"/>
      <c r="N196" s="11"/>
      <c r="O196" s="11"/>
      <c r="P196" s="13"/>
      <c r="Q196" s="22"/>
    </row>
    <row r="197" spans="1:17">
      <c r="A197" s="1" t="str">
        <f t="shared" si="12"/>
        <v/>
      </c>
      <c r="C197" s="11" t="str">
        <f t="shared" si="13"/>
        <v/>
      </c>
      <c r="D197" s="11" t="str">
        <f t="shared" si="14"/>
        <v/>
      </c>
      <c r="E197" s="12"/>
      <c r="F197" s="10"/>
      <c r="G197" s="12"/>
      <c r="H197" s="10"/>
      <c r="I197" s="12"/>
      <c r="J197" s="10"/>
      <c r="K197" s="12"/>
      <c r="L197" s="10"/>
      <c r="M197" s="12"/>
      <c r="N197" s="11"/>
      <c r="O197" s="11"/>
      <c r="P197" s="13"/>
      <c r="Q197" s="22"/>
    </row>
    <row r="198" spans="1:17">
      <c r="A198" s="1" t="str">
        <f t="shared" si="12"/>
        <v/>
      </c>
      <c r="C198" s="11" t="str">
        <f t="shared" si="13"/>
        <v/>
      </c>
      <c r="D198" s="11" t="str">
        <f t="shared" si="14"/>
        <v/>
      </c>
      <c r="E198" s="12"/>
      <c r="F198" s="10"/>
      <c r="G198" s="12"/>
      <c r="H198" s="10"/>
      <c r="I198" s="12"/>
      <c r="J198" s="10"/>
      <c r="K198" s="12"/>
      <c r="L198" s="10"/>
      <c r="M198" s="12"/>
      <c r="N198" s="11"/>
      <c r="O198" s="11"/>
      <c r="P198" s="13"/>
      <c r="Q198" s="22"/>
    </row>
    <row r="199" spans="1:17">
      <c r="A199" s="1" t="str">
        <f t="shared" si="12"/>
        <v/>
      </c>
      <c r="C199" s="11" t="str">
        <f t="shared" si="13"/>
        <v/>
      </c>
      <c r="D199" s="11" t="str">
        <f t="shared" si="14"/>
        <v/>
      </c>
      <c r="E199" s="12"/>
      <c r="F199" s="10"/>
      <c r="G199" s="12"/>
      <c r="H199" s="10"/>
      <c r="I199" s="12"/>
      <c r="J199" s="10"/>
      <c r="K199" s="12"/>
      <c r="L199" s="10"/>
      <c r="M199" s="12"/>
      <c r="N199" s="11"/>
      <c r="O199" s="11"/>
      <c r="P199" s="13"/>
      <c r="Q199" s="22"/>
    </row>
    <row r="200" spans="1:17">
      <c r="A200" s="1" t="str">
        <f t="shared" si="12"/>
        <v/>
      </c>
      <c r="C200" s="11" t="str">
        <f t="shared" si="13"/>
        <v/>
      </c>
      <c r="D200" s="11" t="str">
        <f t="shared" si="14"/>
        <v/>
      </c>
      <c r="E200" s="12"/>
      <c r="F200" s="10"/>
      <c r="G200" s="12"/>
      <c r="H200" s="10"/>
      <c r="I200" s="12"/>
      <c r="J200" s="10"/>
      <c r="K200" s="12"/>
      <c r="L200" s="10"/>
      <c r="M200" s="12"/>
      <c r="N200" s="11"/>
      <c r="O200" s="11"/>
      <c r="P200" s="13"/>
      <c r="Q200" s="22"/>
    </row>
    <row r="201" spans="1:17">
      <c r="A201" s="1" t="str">
        <f t="shared" si="12"/>
        <v/>
      </c>
      <c r="C201" s="11" t="str">
        <f t="shared" si="13"/>
        <v/>
      </c>
      <c r="D201" s="11" t="str">
        <f t="shared" si="14"/>
        <v/>
      </c>
      <c r="E201" s="12"/>
      <c r="F201" s="10"/>
      <c r="G201" s="12"/>
      <c r="H201" s="10"/>
      <c r="I201" s="12"/>
      <c r="J201" s="10"/>
      <c r="K201" s="12"/>
      <c r="L201" s="10"/>
      <c r="M201" s="12"/>
      <c r="N201" s="11"/>
      <c r="O201" s="11"/>
      <c r="P201" s="13"/>
      <c r="Q201" s="22"/>
    </row>
    <row r="202" spans="1:17">
      <c r="A202" s="1" t="str">
        <f t="shared" si="12"/>
        <v/>
      </c>
      <c r="C202" s="11" t="str">
        <f t="shared" si="13"/>
        <v/>
      </c>
      <c r="D202" s="11" t="str">
        <f t="shared" si="14"/>
        <v/>
      </c>
      <c r="E202" s="12"/>
      <c r="F202" s="10"/>
      <c r="G202" s="12"/>
      <c r="H202" s="10"/>
      <c r="I202" s="12"/>
      <c r="J202" s="10"/>
      <c r="K202" s="12"/>
      <c r="L202" s="10"/>
      <c r="M202" s="12"/>
      <c r="N202" s="11"/>
      <c r="O202" s="11"/>
      <c r="P202" s="13"/>
      <c r="Q202" s="22"/>
    </row>
    <row r="203" spans="1:17">
      <c r="A203" s="1" t="str">
        <f t="shared" si="12"/>
        <v/>
      </c>
      <c r="C203" s="11" t="str">
        <f t="shared" si="13"/>
        <v/>
      </c>
      <c r="D203" s="11" t="str">
        <f t="shared" si="14"/>
        <v/>
      </c>
      <c r="E203" s="12"/>
      <c r="F203" s="10"/>
      <c r="G203" s="12"/>
      <c r="H203" s="10"/>
      <c r="I203" s="12"/>
      <c r="J203" s="10"/>
      <c r="K203" s="12"/>
      <c r="L203" s="10"/>
      <c r="M203" s="12"/>
      <c r="N203" s="11"/>
      <c r="O203" s="11"/>
      <c r="P203" s="13"/>
      <c r="Q203" s="22"/>
    </row>
    <row r="204" spans="1:17">
      <c r="A204" s="1" t="str">
        <f t="shared" si="12"/>
        <v/>
      </c>
      <c r="C204" s="11" t="str">
        <f t="shared" si="13"/>
        <v/>
      </c>
      <c r="D204" s="11" t="str">
        <f t="shared" si="14"/>
        <v/>
      </c>
      <c r="E204" s="12"/>
      <c r="F204" s="10"/>
      <c r="G204" s="12"/>
      <c r="H204" s="10"/>
      <c r="I204" s="12"/>
      <c r="J204" s="10"/>
      <c r="K204" s="12"/>
      <c r="L204" s="10"/>
      <c r="M204" s="12"/>
      <c r="N204" s="11"/>
      <c r="O204" s="11"/>
      <c r="P204" s="13"/>
      <c r="Q204" s="22"/>
    </row>
    <row r="205" spans="1:17">
      <c r="A205" s="1" t="str">
        <f t="shared" si="12"/>
        <v/>
      </c>
      <c r="C205" s="11" t="str">
        <f t="shared" si="13"/>
        <v/>
      </c>
      <c r="D205" s="11" t="str">
        <f t="shared" si="14"/>
        <v/>
      </c>
      <c r="E205" s="12"/>
      <c r="F205" s="10"/>
      <c r="G205" s="12"/>
      <c r="H205" s="10"/>
      <c r="I205" s="12"/>
      <c r="J205" s="10"/>
      <c r="K205" s="12"/>
      <c r="L205" s="10"/>
      <c r="M205" s="12"/>
      <c r="N205" s="11"/>
      <c r="O205" s="11"/>
      <c r="P205" s="13"/>
      <c r="Q205" s="22"/>
    </row>
    <row r="206" spans="1:17">
      <c r="A206" s="1" t="str">
        <f t="shared" si="12"/>
        <v/>
      </c>
      <c r="C206" s="11" t="str">
        <f t="shared" si="13"/>
        <v/>
      </c>
      <c r="D206" s="11" t="str">
        <f t="shared" si="14"/>
        <v/>
      </c>
      <c r="E206" s="12"/>
      <c r="F206" s="10"/>
      <c r="G206" s="12"/>
      <c r="H206" s="10"/>
      <c r="I206" s="12"/>
      <c r="J206" s="10"/>
      <c r="K206" s="12"/>
      <c r="L206" s="10"/>
      <c r="M206" s="12"/>
      <c r="N206" s="11"/>
      <c r="O206" s="11"/>
      <c r="P206" s="13"/>
      <c r="Q206" s="22"/>
    </row>
    <row r="207" spans="1:17">
      <c r="A207" s="1" t="str">
        <f t="shared" si="12"/>
        <v/>
      </c>
      <c r="C207" s="11" t="str">
        <f t="shared" si="13"/>
        <v/>
      </c>
      <c r="D207" s="11" t="str">
        <f t="shared" si="14"/>
        <v/>
      </c>
      <c r="E207" s="12"/>
      <c r="F207" s="10"/>
      <c r="G207" s="12"/>
      <c r="H207" s="10"/>
      <c r="I207" s="12"/>
      <c r="J207" s="10"/>
      <c r="K207" s="12"/>
      <c r="L207" s="10"/>
      <c r="M207" s="12"/>
      <c r="N207" s="11"/>
      <c r="O207" s="11"/>
      <c r="P207" s="13"/>
      <c r="Q207" s="22"/>
    </row>
    <row r="208" spans="1:17">
      <c r="A208" s="1" t="str">
        <f t="shared" si="12"/>
        <v/>
      </c>
      <c r="C208" s="11" t="str">
        <f t="shared" si="13"/>
        <v/>
      </c>
      <c r="D208" s="11" t="str">
        <f t="shared" si="14"/>
        <v/>
      </c>
      <c r="E208" s="12"/>
      <c r="F208" s="10"/>
      <c r="G208" s="12"/>
      <c r="H208" s="10"/>
      <c r="I208" s="12"/>
      <c r="J208" s="10"/>
      <c r="K208" s="12"/>
      <c r="L208" s="10"/>
      <c r="M208" s="12"/>
      <c r="N208" s="11"/>
      <c r="O208" s="11"/>
      <c r="P208" s="13"/>
      <c r="Q208" s="22"/>
    </row>
    <row r="209" spans="1:17">
      <c r="A209" s="1" t="str">
        <f t="shared" si="12"/>
        <v/>
      </c>
      <c r="C209" s="11" t="str">
        <f t="shared" si="13"/>
        <v/>
      </c>
      <c r="D209" s="11" t="str">
        <f t="shared" si="14"/>
        <v/>
      </c>
      <c r="E209" s="12"/>
      <c r="F209" s="10"/>
      <c r="G209" s="12"/>
      <c r="H209" s="10"/>
      <c r="I209" s="12"/>
      <c r="J209" s="10"/>
      <c r="K209" s="12"/>
      <c r="L209" s="10"/>
      <c r="M209" s="12"/>
      <c r="N209" s="11"/>
      <c r="O209" s="11"/>
      <c r="P209" s="13"/>
      <c r="Q209" s="22"/>
    </row>
    <row r="210" spans="1:17">
      <c r="A210" s="1" t="str">
        <f t="shared" si="12"/>
        <v/>
      </c>
      <c r="C210" s="11" t="str">
        <f t="shared" si="13"/>
        <v/>
      </c>
      <c r="D210" s="11" t="str">
        <f t="shared" si="14"/>
        <v/>
      </c>
      <c r="E210" s="12"/>
      <c r="F210" s="10"/>
      <c r="G210" s="12"/>
      <c r="H210" s="10"/>
      <c r="I210" s="12"/>
      <c r="J210" s="10"/>
      <c r="K210" s="12"/>
      <c r="L210" s="10"/>
      <c r="M210" s="12"/>
      <c r="N210" s="11"/>
      <c r="O210" s="11"/>
      <c r="P210" s="13"/>
      <c r="Q210" s="22"/>
    </row>
    <row r="211" spans="1:17">
      <c r="A211" s="1" t="str">
        <f t="shared" si="12"/>
        <v/>
      </c>
      <c r="C211" s="11" t="str">
        <f t="shared" si="13"/>
        <v/>
      </c>
      <c r="D211" s="11" t="str">
        <f t="shared" si="14"/>
        <v/>
      </c>
      <c r="E211" s="12"/>
      <c r="F211" s="10"/>
      <c r="G211" s="12"/>
      <c r="H211" s="10"/>
      <c r="I211" s="12"/>
      <c r="J211" s="10"/>
      <c r="K211" s="12"/>
      <c r="L211" s="10"/>
      <c r="M211" s="12"/>
      <c r="N211" s="11"/>
      <c r="O211" s="11"/>
      <c r="P211" s="13"/>
      <c r="Q211" s="22"/>
    </row>
    <row r="212" spans="1:17">
      <c r="A212" s="1" t="str">
        <f t="shared" si="12"/>
        <v/>
      </c>
      <c r="C212" s="11" t="str">
        <f t="shared" si="13"/>
        <v/>
      </c>
      <c r="D212" s="11" t="str">
        <f t="shared" si="14"/>
        <v/>
      </c>
      <c r="E212" s="12"/>
      <c r="F212" s="10"/>
      <c r="G212" s="12"/>
      <c r="H212" s="10"/>
      <c r="I212" s="12"/>
      <c r="J212" s="10"/>
      <c r="K212" s="12"/>
      <c r="L212" s="10"/>
      <c r="M212" s="12"/>
      <c r="N212" s="11"/>
      <c r="O212" s="11"/>
      <c r="P212" s="13"/>
      <c r="Q212" s="22"/>
    </row>
    <row r="213" spans="1:17">
      <c r="A213" s="1" t="str">
        <f t="shared" si="12"/>
        <v/>
      </c>
      <c r="C213" s="11" t="str">
        <f t="shared" si="13"/>
        <v/>
      </c>
      <c r="D213" s="11" t="str">
        <f t="shared" si="14"/>
        <v/>
      </c>
      <c r="E213" s="12"/>
      <c r="F213" s="10"/>
      <c r="G213" s="12"/>
      <c r="H213" s="10"/>
      <c r="I213" s="12"/>
      <c r="J213" s="10"/>
      <c r="K213" s="12"/>
      <c r="L213" s="10"/>
      <c r="M213" s="12"/>
      <c r="N213" s="11"/>
      <c r="O213" s="11"/>
      <c r="P213" s="13"/>
      <c r="Q213" s="22"/>
    </row>
    <row r="214" spans="1:17">
      <c r="A214" s="1" t="str">
        <f t="shared" si="12"/>
        <v/>
      </c>
      <c r="C214" s="11" t="str">
        <f t="shared" si="13"/>
        <v/>
      </c>
      <c r="D214" s="11" t="str">
        <f t="shared" si="14"/>
        <v/>
      </c>
      <c r="E214" s="12"/>
      <c r="F214" s="10"/>
      <c r="G214" s="12"/>
      <c r="H214" s="10"/>
      <c r="I214" s="12"/>
      <c r="J214" s="10"/>
      <c r="K214" s="12"/>
      <c r="L214" s="10"/>
      <c r="M214" s="12"/>
      <c r="N214" s="11"/>
      <c r="O214" s="11"/>
      <c r="P214" s="13"/>
      <c r="Q214" s="22"/>
    </row>
    <row r="215" spans="1:17">
      <c r="A215" s="1" t="str">
        <f t="shared" si="12"/>
        <v/>
      </c>
      <c r="C215" s="11" t="str">
        <f t="shared" si="13"/>
        <v/>
      </c>
      <c r="D215" s="11" t="str">
        <f t="shared" si="14"/>
        <v/>
      </c>
      <c r="P215" s="30"/>
    </row>
    <row r="216" spans="1:17">
      <c r="A216" s="1" t="str">
        <f t="shared" si="12"/>
        <v/>
      </c>
      <c r="C216" s="11" t="str">
        <f t="shared" si="13"/>
        <v/>
      </c>
      <c r="D216" s="11" t="str">
        <f t="shared" si="14"/>
        <v/>
      </c>
      <c r="P216" s="30"/>
    </row>
    <row r="217" spans="1:17">
      <c r="A217" s="1" t="str">
        <f t="shared" si="12"/>
        <v/>
      </c>
      <c r="C217" s="11" t="str">
        <f t="shared" si="13"/>
        <v/>
      </c>
      <c r="D217" s="11" t="str">
        <f t="shared" si="14"/>
        <v/>
      </c>
      <c r="P217" s="30"/>
    </row>
    <row r="218" spans="1:17">
      <c r="A218" s="1" t="str">
        <f t="shared" si="12"/>
        <v/>
      </c>
      <c r="C218" s="11" t="str">
        <f t="shared" si="13"/>
        <v/>
      </c>
      <c r="D218" s="11" t="str">
        <f t="shared" si="14"/>
        <v/>
      </c>
      <c r="P218" s="30"/>
    </row>
    <row r="219" spans="1:17">
      <c r="A219" s="1" t="str">
        <f t="shared" si="12"/>
        <v/>
      </c>
      <c r="C219" s="11" t="str">
        <f t="shared" si="13"/>
        <v/>
      </c>
      <c r="D219" s="11" t="str">
        <f t="shared" si="14"/>
        <v/>
      </c>
      <c r="P219" s="30"/>
    </row>
    <row r="220" spans="1:17">
      <c r="A220" s="1" t="str">
        <f t="shared" si="12"/>
        <v/>
      </c>
      <c r="C220" s="11" t="str">
        <f t="shared" si="13"/>
        <v/>
      </c>
      <c r="D220" s="11" t="str">
        <f t="shared" si="14"/>
        <v/>
      </c>
      <c r="P220" s="30"/>
    </row>
    <row r="221" spans="1:17">
      <c r="A221" s="1" t="str">
        <f t="shared" si="12"/>
        <v/>
      </c>
      <c r="C221" s="11" t="str">
        <f t="shared" si="13"/>
        <v/>
      </c>
      <c r="D221" s="11" t="str">
        <f t="shared" si="14"/>
        <v/>
      </c>
      <c r="P221" s="30"/>
    </row>
    <row r="222" spans="1:17">
      <c r="A222" s="1" t="str">
        <f t="shared" si="12"/>
        <v/>
      </c>
      <c r="C222" s="11" t="str">
        <f t="shared" si="13"/>
        <v/>
      </c>
      <c r="D222" s="11" t="str">
        <f t="shared" si="14"/>
        <v/>
      </c>
      <c r="P222" s="30"/>
    </row>
    <row r="223" spans="1:17">
      <c r="A223" s="1" t="str">
        <f t="shared" si="12"/>
        <v/>
      </c>
      <c r="C223" s="11" t="str">
        <f t="shared" si="13"/>
        <v/>
      </c>
      <c r="D223" s="11" t="str">
        <f t="shared" si="14"/>
        <v/>
      </c>
      <c r="P223" s="30"/>
    </row>
    <row r="224" spans="1:17">
      <c r="A224" s="1" t="str">
        <f t="shared" si="12"/>
        <v/>
      </c>
      <c r="C224" s="11" t="str">
        <f t="shared" si="13"/>
        <v/>
      </c>
      <c r="D224" s="11" t="str">
        <f t="shared" si="14"/>
        <v/>
      </c>
      <c r="P224" s="30"/>
    </row>
    <row r="225" spans="1:16">
      <c r="A225" s="1" t="str">
        <f t="shared" si="12"/>
        <v/>
      </c>
      <c r="C225" s="11" t="str">
        <f t="shared" si="13"/>
        <v/>
      </c>
      <c r="D225" s="11" t="str">
        <f t="shared" si="14"/>
        <v/>
      </c>
      <c r="P225" s="30"/>
    </row>
    <row r="226" spans="1:16">
      <c r="A226" s="1" t="str">
        <f t="shared" si="12"/>
        <v/>
      </c>
      <c r="C226" s="11" t="str">
        <f t="shared" si="13"/>
        <v/>
      </c>
      <c r="D226" s="11" t="str">
        <f t="shared" si="14"/>
        <v/>
      </c>
      <c r="P226" s="30"/>
    </row>
    <row r="227" spans="1:16">
      <c r="A227" s="1" t="str">
        <f t="shared" si="12"/>
        <v/>
      </c>
      <c r="C227" s="11" t="str">
        <f t="shared" si="13"/>
        <v/>
      </c>
      <c r="D227" s="11" t="str">
        <f t="shared" si="14"/>
        <v/>
      </c>
      <c r="P227" s="30"/>
    </row>
    <row r="228" spans="1:16">
      <c r="A228" s="1" t="str">
        <f t="shared" si="12"/>
        <v/>
      </c>
      <c r="C228" s="11" t="str">
        <f t="shared" si="13"/>
        <v/>
      </c>
      <c r="D228" s="11" t="str">
        <f t="shared" si="14"/>
        <v/>
      </c>
      <c r="P228" s="30"/>
    </row>
    <row r="229" spans="1:16">
      <c r="A229" s="1" t="str">
        <f t="shared" si="12"/>
        <v/>
      </c>
      <c r="C229" s="11" t="str">
        <f t="shared" si="13"/>
        <v/>
      </c>
      <c r="D229" s="11" t="str">
        <f t="shared" si="14"/>
        <v/>
      </c>
      <c r="P229" s="30"/>
    </row>
    <row r="230" spans="1:16">
      <c r="A230" s="1" t="str">
        <f t="shared" si="12"/>
        <v/>
      </c>
      <c r="C230" s="11" t="str">
        <f t="shared" si="13"/>
        <v/>
      </c>
      <c r="D230" s="11" t="str">
        <f t="shared" si="14"/>
        <v/>
      </c>
      <c r="P230" s="30"/>
    </row>
    <row r="231" spans="1:16">
      <c r="A231" s="1" t="str">
        <f t="shared" si="12"/>
        <v/>
      </c>
      <c r="C231" s="11" t="str">
        <f t="shared" si="13"/>
        <v/>
      </c>
      <c r="D231" s="11" t="str">
        <f t="shared" si="14"/>
        <v/>
      </c>
      <c r="P231" s="30"/>
    </row>
    <row r="232" spans="1:16">
      <c r="A232" s="1" t="str">
        <f t="shared" si="12"/>
        <v/>
      </c>
      <c r="C232" s="11" t="str">
        <f t="shared" si="13"/>
        <v/>
      </c>
      <c r="D232" s="11" t="str">
        <f t="shared" si="14"/>
        <v/>
      </c>
      <c r="P232" s="30"/>
    </row>
    <row r="233" spans="1:16">
      <c r="A233" s="1" t="str">
        <f t="shared" si="12"/>
        <v/>
      </c>
      <c r="C233" s="11" t="str">
        <f t="shared" si="13"/>
        <v/>
      </c>
      <c r="D233" s="11" t="str">
        <f t="shared" si="14"/>
        <v/>
      </c>
      <c r="P233" s="30"/>
    </row>
    <row r="234" spans="1:16">
      <c r="A234" s="1" t="str">
        <f t="shared" si="12"/>
        <v/>
      </c>
      <c r="C234" s="11" t="str">
        <f t="shared" si="13"/>
        <v/>
      </c>
      <c r="D234" s="11" t="str">
        <f t="shared" si="14"/>
        <v/>
      </c>
      <c r="P234" s="30"/>
    </row>
    <row r="235" spans="1:16">
      <c r="A235" s="1" t="str">
        <f t="shared" si="12"/>
        <v/>
      </c>
      <c r="C235" s="11" t="str">
        <f t="shared" si="13"/>
        <v/>
      </c>
      <c r="D235" s="11" t="str">
        <f t="shared" si="14"/>
        <v/>
      </c>
      <c r="P235" s="30"/>
    </row>
    <row r="236" spans="1:16">
      <c r="A236" s="1" t="str">
        <f t="shared" si="12"/>
        <v/>
      </c>
      <c r="C236" s="11" t="str">
        <f t="shared" si="13"/>
        <v/>
      </c>
      <c r="D236" s="11" t="str">
        <f t="shared" si="14"/>
        <v/>
      </c>
      <c r="P236" s="30"/>
    </row>
    <row r="237" spans="1:16">
      <c r="A237" s="1" t="str">
        <f t="shared" si="12"/>
        <v/>
      </c>
      <c r="C237" s="11" t="str">
        <f t="shared" si="13"/>
        <v/>
      </c>
      <c r="D237" s="11" t="str">
        <f t="shared" si="14"/>
        <v/>
      </c>
      <c r="P237" s="30"/>
    </row>
    <row r="238" spans="1:16">
      <c r="A238" s="1" t="str">
        <f t="shared" si="12"/>
        <v/>
      </c>
      <c r="C238" s="11" t="str">
        <f t="shared" si="13"/>
        <v/>
      </c>
      <c r="D238" s="11" t="str">
        <f t="shared" si="14"/>
        <v/>
      </c>
      <c r="P238" s="30"/>
    </row>
    <row r="239" spans="1:16">
      <c r="A239" s="1" t="str">
        <f t="shared" si="12"/>
        <v/>
      </c>
      <c r="C239" s="11" t="str">
        <f t="shared" si="13"/>
        <v/>
      </c>
      <c r="D239" s="11" t="str">
        <f t="shared" si="14"/>
        <v/>
      </c>
      <c r="P239" s="30"/>
    </row>
    <row r="240" spans="1:16">
      <c r="A240" s="1" t="str">
        <f t="shared" si="12"/>
        <v/>
      </c>
      <c r="C240" s="11" t="str">
        <f t="shared" si="13"/>
        <v/>
      </c>
      <c r="D240" s="11" t="str">
        <f t="shared" si="14"/>
        <v/>
      </c>
      <c r="P240" s="30"/>
    </row>
    <row r="241" spans="1:16">
      <c r="A241" s="1" t="str">
        <f t="shared" si="12"/>
        <v/>
      </c>
      <c r="C241" s="11" t="str">
        <f t="shared" si="13"/>
        <v/>
      </c>
      <c r="D241" s="11" t="str">
        <f t="shared" si="14"/>
        <v/>
      </c>
      <c r="P241" s="30"/>
    </row>
    <row r="242" spans="1:16">
      <c r="A242" s="1" t="str">
        <f t="shared" si="12"/>
        <v/>
      </c>
      <c r="C242" s="11" t="str">
        <f t="shared" si="13"/>
        <v/>
      </c>
      <c r="D242" s="11" t="str">
        <f t="shared" si="14"/>
        <v/>
      </c>
      <c r="P242" s="30"/>
    </row>
    <row r="243" spans="1:16">
      <c r="A243" s="1" t="str">
        <f t="shared" si="12"/>
        <v/>
      </c>
      <c r="C243" s="11" t="str">
        <f t="shared" si="13"/>
        <v/>
      </c>
      <c r="D243" s="11" t="str">
        <f t="shared" si="14"/>
        <v/>
      </c>
      <c r="P243" s="30"/>
    </row>
    <row r="244" spans="1:16">
      <c r="A244" s="1" t="str">
        <f t="shared" si="12"/>
        <v/>
      </c>
      <c r="C244" s="11" t="str">
        <f t="shared" si="13"/>
        <v/>
      </c>
      <c r="D244" s="11" t="str">
        <f t="shared" si="14"/>
        <v/>
      </c>
      <c r="P244" s="30"/>
    </row>
    <row r="245" spans="1:16">
      <c r="A245" s="1" t="str">
        <f t="shared" si="12"/>
        <v/>
      </c>
      <c r="C245" s="11" t="str">
        <f t="shared" si="13"/>
        <v/>
      </c>
      <c r="D245" s="11" t="str">
        <f t="shared" si="14"/>
        <v/>
      </c>
      <c r="P245" s="30"/>
    </row>
    <row r="246" spans="1:16">
      <c r="A246" s="1" t="str">
        <f t="shared" si="12"/>
        <v/>
      </c>
      <c r="C246" s="11" t="str">
        <f t="shared" si="13"/>
        <v/>
      </c>
      <c r="D246" s="11" t="str">
        <f t="shared" si="14"/>
        <v/>
      </c>
      <c r="P246" s="30"/>
    </row>
    <row r="247" spans="1:16">
      <c r="A247" s="1" t="str">
        <f t="shared" si="12"/>
        <v/>
      </c>
      <c r="C247" s="11" t="str">
        <f t="shared" si="13"/>
        <v/>
      </c>
      <c r="D247" s="11" t="str">
        <f t="shared" si="14"/>
        <v/>
      </c>
      <c r="P247" s="30"/>
    </row>
    <row r="248" spans="1:16">
      <c r="A248" s="1" t="str">
        <f t="shared" si="12"/>
        <v/>
      </c>
      <c r="C248" s="11" t="str">
        <f t="shared" si="13"/>
        <v/>
      </c>
      <c r="D248" s="11" t="str">
        <f t="shared" si="14"/>
        <v/>
      </c>
      <c r="P248" s="30"/>
    </row>
    <row r="249" spans="1:16">
      <c r="P249" s="30"/>
    </row>
  </sheetData>
  <mergeCells count="1">
    <mergeCell ref="C2:P2"/>
  </mergeCells>
  <phoneticPr fontId="3" type="noConversion"/>
  <pageMargins left="0.25" right="0.25" top="0.75" bottom="0.75" header="0.5" footer="0.5"/>
  <pageSetup scale="50" orientation="landscape" horizontalDpi="4294967292" verticalDpi="4294967292"/>
  <headerFooter>
    <oddFooter>&amp;C&amp;K000000p. &amp;P</oddFooter>
  </headerFooter>
  <legacyDrawing r:id="rId1"/>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33"/>
  <sheetViews>
    <sheetView zoomScale="125" zoomScaleNormal="125" zoomScalePageLayoutView="125" workbookViewId="0">
      <selection activeCell="B3" sqref="B3"/>
    </sheetView>
  </sheetViews>
  <sheetFormatPr baseColWidth="10" defaultRowHeight="12" x14ac:dyDescent="0"/>
  <cols>
    <col min="7" max="7" width="7.83203125" customWidth="1"/>
    <col min="8" max="8" width="38" customWidth="1"/>
  </cols>
  <sheetData>
    <row r="2" spans="2:8">
      <c r="B2" s="28" t="s">
        <v>51</v>
      </c>
    </row>
    <row r="3" spans="2:8">
      <c r="B3" s="29" t="s">
        <v>131</v>
      </c>
    </row>
    <row r="5" spans="2:8">
      <c r="H5" s="27" t="s">
        <v>17</v>
      </c>
    </row>
    <row r="6" spans="2:8">
      <c r="H6" s="27" t="s">
        <v>18</v>
      </c>
    </row>
    <row r="7" spans="2:8">
      <c r="H7" s="27" t="s">
        <v>50</v>
      </c>
    </row>
    <row r="8" spans="2:8">
      <c r="H8" s="27" t="s">
        <v>19</v>
      </c>
    </row>
    <row r="9" spans="2:8">
      <c r="H9" s="27"/>
    </row>
    <row r="10" spans="2:8">
      <c r="H10" s="26" t="s">
        <v>22</v>
      </c>
    </row>
    <row r="11" spans="2:8">
      <c r="H11" s="26" t="s">
        <v>23</v>
      </c>
    </row>
    <row r="12" spans="2:8">
      <c r="H12" s="26" t="s">
        <v>24</v>
      </c>
    </row>
    <row r="13" spans="2:8">
      <c r="H13" s="26" t="s">
        <v>25</v>
      </c>
    </row>
    <row r="14" spans="2:8">
      <c r="H14" s="26" t="s">
        <v>26</v>
      </c>
    </row>
    <row r="15" spans="2:8">
      <c r="H15" s="26" t="s">
        <v>53</v>
      </c>
    </row>
    <row r="16" spans="2:8">
      <c r="H16" s="27"/>
    </row>
    <row r="17" spans="8:8">
      <c r="H17" s="27"/>
    </row>
    <row r="18" spans="8:8">
      <c r="H18" s="27"/>
    </row>
    <row r="19" spans="8:8">
      <c r="H19" s="27"/>
    </row>
    <row r="20" spans="8:8">
      <c r="H20" s="27"/>
    </row>
    <row r="21" spans="8:8">
      <c r="H21" s="27"/>
    </row>
    <row r="22" spans="8:8">
      <c r="H22" s="27"/>
    </row>
    <row r="23" spans="8:8">
      <c r="H23" s="27" t="s">
        <v>54</v>
      </c>
    </row>
    <row r="24" spans="8:8">
      <c r="H24" s="27" t="s">
        <v>21</v>
      </c>
    </row>
    <row r="25" spans="8:8">
      <c r="H25" s="27" t="s">
        <v>55</v>
      </c>
    </row>
    <row r="26" spans="8:8">
      <c r="H26" s="27" t="s">
        <v>20</v>
      </c>
    </row>
    <row r="27" spans="8:8">
      <c r="H27" s="27" t="s">
        <v>56</v>
      </c>
    </row>
    <row r="29" spans="8:8">
      <c r="H29" s="26" t="s">
        <v>57</v>
      </c>
    </row>
    <row r="30" spans="8:8">
      <c r="H30" s="26" t="s">
        <v>58</v>
      </c>
    </row>
    <row r="31" spans="8:8">
      <c r="H31" s="26" t="s">
        <v>70</v>
      </c>
    </row>
    <row r="32" spans="8:8">
      <c r="H32" s="26" t="s">
        <v>71</v>
      </c>
    </row>
    <row r="33" spans="8:8">
      <c r="H33" s="26"/>
    </row>
  </sheetData>
  <phoneticPr fontId="3" type="noConversion"/>
  <pageMargins left="0.25" right="0.25" top="1" bottom="1" header="0.5" footer="0.5"/>
  <pageSetup scale="95" orientation="portrait" horizontalDpi="4294967292" verticalDpi="4294967292"/>
  <headerFooter>
    <oddHeader>&amp;R&amp;K000000CERP ASR Project.  ELM v2.8.6, printed &amp;D</oddHeader>
  </headerFooter>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33"/>
  <sheetViews>
    <sheetView zoomScale="125" zoomScaleNormal="125" zoomScalePageLayoutView="125" workbookViewId="0">
      <selection activeCell="B4" sqref="B4"/>
    </sheetView>
  </sheetViews>
  <sheetFormatPr baseColWidth="10" defaultRowHeight="12" x14ac:dyDescent="0"/>
  <cols>
    <col min="7" max="7" width="7.83203125" customWidth="1"/>
    <col min="8" max="8" width="38" customWidth="1"/>
  </cols>
  <sheetData>
    <row r="2" spans="2:8">
      <c r="B2" s="28" t="s">
        <v>51</v>
      </c>
    </row>
    <row r="3" spans="2:8">
      <c r="B3" s="29" t="s">
        <v>132</v>
      </c>
    </row>
    <row r="5" spans="2:8">
      <c r="H5" s="27" t="s">
        <v>17</v>
      </c>
    </row>
    <row r="6" spans="2:8">
      <c r="H6" s="27" t="s">
        <v>18</v>
      </c>
    </row>
    <row r="7" spans="2:8">
      <c r="H7" s="27" t="s">
        <v>50</v>
      </c>
    </row>
    <row r="8" spans="2:8">
      <c r="H8" s="27" t="s">
        <v>19</v>
      </c>
    </row>
    <row r="9" spans="2:8">
      <c r="H9" s="27"/>
    </row>
    <row r="10" spans="2:8">
      <c r="H10" s="26" t="s">
        <v>22</v>
      </c>
    </row>
    <row r="11" spans="2:8">
      <c r="H11" s="26" t="s">
        <v>23</v>
      </c>
    </row>
    <row r="12" spans="2:8">
      <c r="H12" s="26" t="s">
        <v>24</v>
      </c>
    </row>
    <row r="13" spans="2:8">
      <c r="H13" s="26" t="s">
        <v>25</v>
      </c>
    </row>
    <row r="14" spans="2:8">
      <c r="H14" s="26" t="s">
        <v>26</v>
      </c>
    </row>
    <row r="15" spans="2:8">
      <c r="H15" s="26" t="s">
        <v>53</v>
      </c>
    </row>
    <row r="16" spans="2:8">
      <c r="H16" s="27"/>
    </row>
    <row r="17" spans="8:8">
      <c r="H17" s="27"/>
    </row>
    <row r="18" spans="8:8">
      <c r="H18" s="27"/>
    </row>
    <row r="19" spans="8:8">
      <c r="H19" s="27"/>
    </row>
    <row r="20" spans="8:8">
      <c r="H20" s="27"/>
    </row>
    <row r="21" spans="8:8">
      <c r="H21" s="27"/>
    </row>
    <row r="22" spans="8:8">
      <c r="H22" s="27"/>
    </row>
    <row r="23" spans="8:8">
      <c r="H23" s="27" t="s">
        <v>54</v>
      </c>
    </row>
    <row r="24" spans="8:8">
      <c r="H24" s="27" t="s">
        <v>21</v>
      </c>
    </row>
    <row r="25" spans="8:8">
      <c r="H25" s="27" t="s">
        <v>55</v>
      </c>
    </row>
    <row r="26" spans="8:8">
      <c r="H26" s="27" t="s">
        <v>20</v>
      </c>
    </row>
    <row r="27" spans="8:8">
      <c r="H27" s="27" t="s">
        <v>56</v>
      </c>
    </row>
    <row r="29" spans="8:8">
      <c r="H29" s="26" t="s">
        <v>57</v>
      </c>
    </row>
    <row r="30" spans="8:8">
      <c r="H30" s="26" t="s">
        <v>58</v>
      </c>
    </row>
    <row r="31" spans="8:8">
      <c r="H31" s="26" t="s">
        <v>70</v>
      </c>
    </row>
    <row r="32" spans="8:8">
      <c r="H32" s="26" t="s">
        <v>71</v>
      </c>
    </row>
    <row r="33" spans="8:8">
      <c r="H33" s="26"/>
    </row>
  </sheetData>
  <phoneticPr fontId="3" type="noConversion"/>
  <pageMargins left="0.25" right="0.25" top="1" bottom="1" header="0.5" footer="0.5"/>
  <pageSetup scale="95" orientation="portrait" horizontalDpi="4294967292" verticalDpi="4294967292"/>
  <headerFooter>
    <oddHeader>&amp;R&amp;K000000CERP ASR Project.  ELM v2.8.6, printed &amp;D</oddHeader>
  </headerFooter>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33"/>
  <sheetViews>
    <sheetView zoomScale="125" zoomScaleNormal="125" zoomScalePageLayoutView="125" workbookViewId="0">
      <selection activeCell="B4" sqref="B4"/>
    </sheetView>
  </sheetViews>
  <sheetFormatPr baseColWidth="10" defaultRowHeight="12" x14ac:dyDescent="0"/>
  <cols>
    <col min="7" max="7" width="7.83203125" customWidth="1"/>
    <col min="8" max="8" width="38" customWidth="1"/>
  </cols>
  <sheetData>
    <row r="2" spans="2:8">
      <c r="B2" s="28" t="s">
        <v>51</v>
      </c>
    </row>
    <row r="3" spans="2:8">
      <c r="B3" s="29" t="s">
        <v>133</v>
      </c>
    </row>
    <row r="5" spans="2:8">
      <c r="H5" s="27" t="s">
        <v>17</v>
      </c>
    </row>
    <row r="6" spans="2:8">
      <c r="H6" s="27" t="s">
        <v>18</v>
      </c>
    </row>
    <row r="7" spans="2:8">
      <c r="H7" s="27" t="s">
        <v>50</v>
      </c>
    </row>
    <row r="8" spans="2:8">
      <c r="H8" s="27" t="s">
        <v>19</v>
      </c>
    </row>
    <row r="9" spans="2:8">
      <c r="H9" s="27"/>
    </row>
    <row r="10" spans="2:8">
      <c r="H10" s="26" t="s">
        <v>22</v>
      </c>
    </row>
    <row r="11" spans="2:8">
      <c r="H11" s="26" t="s">
        <v>23</v>
      </c>
    </row>
    <row r="12" spans="2:8">
      <c r="H12" s="26" t="s">
        <v>24</v>
      </c>
    </row>
    <row r="13" spans="2:8">
      <c r="H13" s="26" t="s">
        <v>25</v>
      </c>
    </row>
    <row r="14" spans="2:8">
      <c r="H14" s="26" t="s">
        <v>26</v>
      </c>
    </row>
    <row r="15" spans="2:8">
      <c r="H15" s="26" t="s">
        <v>53</v>
      </c>
    </row>
    <row r="16" spans="2:8">
      <c r="H16" s="27"/>
    </row>
    <row r="17" spans="8:8">
      <c r="H17" s="27"/>
    </row>
    <row r="18" spans="8:8">
      <c r="H18" s="27"/>
    </row>
    <row r="19" spans="8:8">
      <c r="H19" s="27"/>
    </row>
    <row r="20" spans="8:8">
      <c r="H20" s="27"/>
    </row>
    <row r="21" spans="8:8">
      <c r="H21" s="27"/>
    </row>
    <row r="22" spans="8:8">
      <c r="H22" s="27"/>
    </row>
    <row r="23" spans="8:8">
      <c r="H23" s="27" t="s">
        <v>54</v>
      </c>
    </row>
    <row r="24" spans="8:8">
      <c r="H24" s="27" t="s">
        <v>21</v>
      </c>
    </row>
    <row r="25" spans="8:8">
      <c r="H25" s="27" t="s">
        <v>55</v>
      </c>
    </row>
    <row r="26" spans="8:8">
      <c r="H26" s="27" t="s">
        <v>20</v>
      </c>
    </row>
    <row r="27" spans="8:8">
      <c r="H27" s="27" t="s">
        <v>56</v>
      </c>
    </row>
    <row r="29" spans="8:8">
      <c r="H29" s="26" t="s">
        <v>57</v>
      </c>
    </row>
    <row r="30" spans="8:8">
      <c r="H30" s="26" t="s">
        <v>58</v>
      </c>
    </row>
    <row r="31" spans="8:8">
      <c r="H31" s="26" t="s">
        <v>70</v>
      </c>
    </row>
    <row r="32" spans="8:8">
      <c r="H32" s="26" t="s">
        <v>71</v>
      </c>
    </row>
    <row r="33" spans="8:8">
      <c r="H33" s="26"/>
    </row>
  </sheetData>
  <phoneticPr fontId="3" type="noConversion"/>
  <pageMargins left="0.25" right="0.25" top="1" bottom="1" header="0.5" footer="0.5"/>
  <pageSetup scale="95" orientation="portrait" horizontalDpi="4294967292" verticalDpi="4294967292"/>
  <headerFooter>
    <oddHeader>&amp;R&amp;K000000CERP ASR Project.  ELM v2.8.6, printed &amp;D</oddHeader>
  </headerFooter>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1"/>
  <sheetViews>
    <sheetView workbookViewId="0">
      <selection activeCell="C28" sqref="C28"/>
    </sheetView>
  </sheetViews>
  <sheetFormatPr baseColWidth="10" defaultRowHeight="12" x14ac:dyDescent="0"/>
  <cols>
    <col min="2" max="3" width="32.5" customWidth="1"/>
  </cols>
  <sheetData>
    <row r="1" spans="1:26">
      <c r="B1" s="26" t="s">
        <v>48</v>
      </c>
    </row>
    <row r="2" spans="1:26">
      <c r="B2" s="25" t="s">
        <v>16</v>
      </c>
    </row>
    <row r="3" spans="1:26" s="23" customFormat="1" ht="13" thickBot="1">
      <c r="A3" s="23" t="s">
        <v>49</v>
      </c>
      <c r="B3" s="24" t="str">
        <f>IF(ASR_table!C3&lt;&gt;"",ASR_table!C3,"")</f>
        <v>RunName</v>
      </c>
      <c r="C3" s="24" t="str">
        <f>IF(ASR_table!D3&lt;&gt;"",ASR_table!D3,"")</f>
        <v>SummaryType.VariableName</v>
      </c>
      <c r="D3" s="24" t="str">
        <f>IF(ASR_table!E3&lt;&gt;"",ASR_table!E3,"")</f>
        <v>MarshArea</v>
      </c>
      <c r="E3" s="24" t="str">
        <f>IF(ASR_table!F3&lt;&gt;"",ASR_table!F3,"")</f>
        <v xml:space="preserve"> &gt;= ContourThreshLow</v>
      </c>
      <c r="F3" s="24" t="str">
        <f>IF(ASR_table!G3&lt;&gt;"",ASR_table!G3,"")</f>
        <v>MarshArea</v>
      </c>
      <c r="G3" s="24" t="str">
        <f>IF(ASR_table!H3&lt;&gt;"",ASR_table!H3,"")</f>
        <v xml:space="preserve"> &gt;= ContourThreshHi</v>
      </c>
      <c r="H3" s="24" t="str">
        <f>IF(ASR_table!I3&lt;&gt;"",ASR_table!I3,"")</f>
        <v>DiffMarshArea</v>
      </c>
      <c r="I3" s="24" t="str">
        <f>IF(ASR_table!J3&lt;&gt;"",ASR_table!J3,"")</f>
        <v xml:space="preserve"> &lt;= -ContourDiffNeg</v>
      </c>
      <c r="J3" s="24" t="str">
        <f>IF(ASR_table!K3&lt;&gt;"",ASR_table!K3,"")</f>
        <v>DiffMarshArea</v>
      </c>
      <c r="K3" s="24" t="str">
        <f>IF(ASR_table!L3&lt;&gt;"",ASR_table!L3,"")</f>
        <v xml:space="preserve"> &gt;= ContourDiffPos</v>
      </c>
      <c r="L3" s="24" t="str">
        <f>IF(ASR_table!M3&lt;&gt;"",ASR_table!M3,"")</f>
        <v>LandscapeArea</v>
      </c>
      <c r="M3"/>
      <c r="N3"/>
      <c r="O3"/>
      <c r="P3"/>
      <c r="Q3"/>
      <c r="R3"/>
      <c r="S3"/>
      <c r="T3"/>
      <c r="U3"/>
      <c r="V3"/>
      <c r="W3"/>
      <c r="X3"/>
      <c r="Y3"/>
      <c r="Z3"/>
    </row>
    <row r="4" spans="1:26" ht="13" thickTop="1">
      <c r="A4" t="str">
        <f>IF(B4&lt;&gt;"",LEFT(B4,FIND("_",B4)-1),"")</f>
        <v>ASR</v>
      </c>
      <c r="B4" t="str">
        <f>IF(ASR_table!C4&lt;&gt;"",ASR_table!C4,"")</f>
        <v>ASR_BASE</v>
      </c>
      <c r="C4" t="str">
        <f>IF(ASR_table!D4&lt;&gt;"",ASR_table!D4,"")</f>
        <v xml:space="preserve">MeanPOS.SO4_settlAvg20000315_g_m2_yr </v>
      </c>
      <c r="D4">
        <f>IF(ASR_table!E4&lt;&gt;"",ASR_table!E4,"")</f>
        <v>266075</v>
      </c>
      <c r="E4">
        <f>IF(ASR_table!F4&lt;&gt;"",ASR_table!F4,"")</f>
        <v>15</v>
      </c>
      <c r="F4">
        <f>IF(ASR_table!G4&lt;&gt;"",ASR_table!G4,"")</f>
        <v>145075</v>
      </c>
      <c r="G4">
        <f>IF(ASR_table!H4&lt;&gt;"",ASR_table!H4,"")</f>
        <v>30</v>
      </c>
      <c r="H4" t="str">
        <f>IF(ASR_table!I4&lt;&gt;"",ASR_table!I4,"")</f>
        <v/>
      </c>
      <c r="I4" t="str">
        <f>IF(ASR_table!J4&lt;&gt;"",ASR_table!J4,"")</f>
        <v/>
      </c>
      <c r="J4" t="str">
        <f>IF(ASR_table!K4&lt;&gt;"",ASR_table!K4,"")</f>
        <v/>
      </c>
      <c r="K4" t="str">
        <f>IF(ASR_table!L4&lt;&gt;"",ASR_table!L4,"")</f>
        <v/>
      </c>
      <c r="L4">
        <f>IF(ASR_table!M4&lt;&gt;"",ASR_table!M4,"")</f>
        <v>1039400</v>
      </c>
    </row>
    <row r="5" spans="1:26">
      <c r="A5" t="str">
        <f t="shared" ref="A5:A68" si="0">IF(B5&lt;&gt;"",LEFT(B5,FIND("_",B5)-1),"")</f>
        <v>ASR</v>
      </c>
      <c r="B5" t="str">
        <f>IF(ASR_table!C5&lt;&gt;"",ASR_table!C5,"")</f>
        <v>ASR_ALT2C</v>
      </c>
      <c r="C5" t="str">
        <f>IF(ASR_table!D5&lt;&gt;"",ASR_table!D5,"")</f>
        <v xml:space="preserve">MeanPOS.SO4_settlAvg20000315_g_m2_yr </v>
      </c>
      <c r="D5">
        <f>IF(ASR_table!E5&lt;&gt;"",ASR_table!E5,"")</f>
        <v>281950</v>
      </c>
      <c r="E5">
        <f>IF(ASR_table!F5&lt;&gt;"",ASR_table!F5,"")</f>
        <v>15</v>
      </c>
      <c r="F5">
        <f>IF(ASR_table!G5&lt;&gt;"",ASR_table!G5,"")</f>
        <v>151800</v>
      </c>
      <c r="G5">
        <f>IF(ASR_table!H5&lt;&gt;"",ASR_table!H5,"")</f>
        <v>30</v>
      </c>
      <c r="H5" t="str">
        <f>IF(ASR_table!I5&lt;&gt;"",ASR_table!I5,"")</f>
        <v/>
      </c>
      <c r="I5" t="str">
        <f>IF(ASR_table!J5&lt;&gt;"",ASR_table!J5,"")</f>
        <v/>
      </c>
      <c r="J5" t="str">
        <f>IF(ASR_table!K5&lt;&gt;"",ASR_table!K5,"")</f>
        <v/>
      </c>
      <c r="K5" t="str">
        <f>IF(ASR_table!L5&lt;&gt;"",ASR_table!L5,"")</f>
        <v/>
      </c>
      <c r="L5">
        <f>IF(ASR_table!M5&lt;&gt;"",ASR_table!M5,"")</f>
        <v>1039400</v>
      </c>
    </row>
    <row r="6" spans="1:26">
      <c r="A6" t="str">
        <f t="shared" si="0"/>
        <v>ASR</v>
      </c>
      <c r="B6" t="str">
        <f>IF(ASR_table!C6&lt;&gt;"",ASR_table!C6,"")</f>
        <v>ASR_ALT2C-ASR_BASE</v>
      </c>
      <c r="C6" t="str">
        <f>IF(ASR_table!D6&lt;&gt;"",ASR_table!D6,"")</f>
        <v xml:space="preserve">MeanPOS.SO4_settlAvg20000315_g_m2_yr </v>
      </c>
      <c r="D6" t="str">
        <f>IF(ASR_table!E6&lt;&gt;"",ASR_table!E6,"")</f>
        <v/>
      </c>
      <c r="E6" t="str">
        <f>IF(ASR_table!F6&lt;&gt;"",ASR_table!F6,"")</f>
        <v/>
      </c>
      <c r="F6" t="str">
        <f>IF(ASR_table!G6&lt;&gt;"",ASR_table!G6,"")</f>
        <v/>
      </c>
      <c r="G6" t="str">
        <f>IF(ASR_table!H6&lt;&gt;"",ASR_table!H6,"")</f>
        <v/>
      </c>
      <c r="H6">
        <f>IF(ASR_table!I6&lt;&gt;"",ASR_table!I6,"")</f>
        <v>0</v>
      </c>
      <c r="I6">
        <f>IF(ASR_table!J6&lt;&gt;"",ASR_table!J6,"")</f>
        <v>-5</v>
      </c>
      <c r="J6">
        <f>IF(ASR_table!K6&lt;&gt;"",ASR_table!K6,"")</f>
        <v>11300</v>
      </c>
      <c r="K6">
        <f>IF(ASR_table!L6&lt;&gt;"",ASR_table!L6,"")</f>
        <v>5</v>
      </c>
      <c r="L6">
        <f>IF(ASR_table!M6&lt;&gt;"",ASR_table!M6,"")</f>
        <v>1039400</v>
      </c>
    </row>
    <row r="7" spans="1:26">
      <c r="A7" t="str">
        <f t="shared" si="0"/>
        <v/>
      </c>
      <c r="B7" t="str">
        <f>IF(ASR_table!C7&lt;&gt;"",ASR_table!C7,"")</f>
        <v/>
      </c>
      <c r="C7" t="str">
        <f>IF(ASR_table!D7&lt;&gt;"",ASR_table!D7,"")</f>
        <v/>
      </c>
      <c r="D7" t="str">
        <f>IF(ASR_table!E7&lt;&gt;"",ASR_table!E7,"")</f>
        <v/>
      </c>
      <c r="E7" t="str">
        <f>IF(ASR_table!F7&lt;&gt;"",ASR_table!F7,"")</f>
        <v/>
      </c>
      <c r="F7" t="str">
        <f>IF(ASR_table!G7&lt;&gt;"",ASR_table!G7,"")</f>
        <v/>
      </c>
      <c r="G7" t="str">
        <f>IF(ASR_table!H7&lt;&gt;"",ASR_table!H7,"")</f>
        <v/>
      </c>
      <c r="H7" t="str">
        <f>IF(ASR_table!I7&lt;&gt;"",ASR_table!I7,"")</f>
        <v/>
      </c>
      <c r="I7" t="str">
        <f>IF(ASR_table!J7&lt;&gt;"",ASR_table!J7,"")</f>
        <v/>
      </c>
      <c r="J7" t="str">
        <f>IF(ASR_table!K7&lt;&gt;"",ASR_table!K7,"")</f>
        <v/>
      </c>
      <c r="K7" t="str">
        <f>IF(ASR_table!L7&lt;&gt;"",ASR_table!L7,"")</f>
        <v/>
      </c>
      <c r="L7" t="str">
        <f>IF(ASR_table!M7&lt;&gt;"",ASR_table!M7,"")</f>
        <v/>
      </c>
    </row>
    <row r="8" spans="1:26">
      <c r="A8" t="str">
        <f t="shared" si="0"/>
        <v>ASR</v>
      </c>
      <c r="B8" t="str">
        <f>IF(ASR_table!C8&lt;&gt;"",ASR_table!C8,"")</f>
        <v>ASR_BASE</v>
      </c>
      <c r="C8" t="str">
        <f>IF(ASR_table!D8&lt;&gt;"",ASR_table!D8,"")</f>
        <v xml:space="preserve">MeanPOS.SO4SfAvg20000315 </v>
      </c>
      <c r="D8">
        <f>IF(ASR_table!E8&lt;&gt;"",ASR_table!E8,"")</f>
        <v>468250</v>
      </c>
      <c r="E8">
        <f>IF(ASR_table!F8&lt;&gt;"",ASR_table!F8,"")</f>
        <v>2</v>
      </c>
      <c r="F8">
        <f>IF(ASR_table!G8&lt;&gt;"",ASR_table!G8,"")</f>
        <v>153050</v>
      </c>
      <c r="G8">
        <f>IF(ASR_table!H8&lt;&gt;"",ASR_table!H8,"")</f>
        <v>10</v>
      </c>
      <c r="H8" t="str">
        <f>IF(ASR_table!I8&lt;&gt;"",ASR_table!I8,"")</f>
        <v/>
      </c>
      <c r="I8" t="str">
        <f>IF(ASR_table!J8&lt;&gt;"",ASR_table!J8,"")</f>
        <v/>
      </c>
      <c r="J8" t="str">
        <f>IF(ASR_table!K8&lt;&gt;"",ASR_table!K8,"")</f>
        <v/>
      </c>
      <c r="K8" t="str">
        <f>IF(ASR_table!L8&lt;&gt;"",ASR_table!L8,"")</f>
        <v/>
      </c>
      <c r="L8">
        <f>IF(ASR_table!M8&lt;&gt;"",ASR_table!M8,"")</f>
        <v>1039400</v>
      </c>
    </row>
    <row r="9" spans="1:26">
      <c r="A9" t="str">
        <f t="shared" si="0"/>
        <v>ASR</v>
      </c>
      <c r="B9" t="str">
        <f>IF(ASR_table!C9&lt;&gt;"",ASR_table!C9,"")</f>
        <v>ASR_ALT2C</v>
      </c>
      <c r="C9" t="str">
        <f>IF(ASR_table!D9&lt;&gt;"",ASR_table!D9,"")</f>
        <v xml:space="preserve">MeanPOS.SO4SfAvg20000315 </v>
      </c>
      <c r="D9">
        <f>IF(ASR_table!E9&lt;&gt;"",ASR_table!E9,"")</f>
        <v>478725</v>
      </c>
      <c r="E9">
        <f>IF(ASR_table!F9&lt;&gt;"",ASR_table!F9,"")</f>
        <v>2</v>
      </c>
      <c r="F9">
        <f>IF(ASR_table!G9&lt;&gt;"",ASR_table!G9,"")</f>
        <v>159900</v>
      </c>
      <c r="G9">
        <f>IF(ASR_table!H9&lt;&gt;"",ASR_table!H9,"")</f>
        <v>10</v>
      </c>
      <c r="H9" t="str">
        <f>IF(ASR_table!I9&lt;&gt;"",ASR_table!I9,"")</f>
        <v/>
      </c>
      <c r="I9" t="str">
        <f>IF(ASR_table!J9&lt;&gt;"",ASR_table!J9,"")</f>
        <v/>
      </c>
      <c r="J9" t="str">
        <f>IF(ASR_table!K9&lt;&gt;"",ASR_table!K9,"")</f>
        <v/>
      </c>
      <c r="K9" t="str">
        <f>IF(ASR_table!L9&lt;&gt;"",ASR_table!L9,"")</f>
        <v/>
      </c>
      <c r="L9">
        <f>IF(ASR_table!M9&lt;&gt;"",ASR_table!M9,"")</f>
        <v>1039400</v>
      </c>
    </row>
    <row r="10" spans="1:26">
      <c r="A10" t="str">
        <f t="shared" si="0"/>
        <v>ASR</v>
      </c>
      <c r="B10" t="str">
        <f>IF(ASR_table!C10&lt;&gt;"",ASR_table!C10,"")</f>
        <v>ASR_ALT2C-ASR_BASE</v>
      </c>
      <c r="C10" t="str">
        <f>IF(ASR_table!D10&lt;&gt;"",ASR_table!D10,"")</f>
        <v xml:space="preserve">MeanPOS.SO4SfAvg20000315 </v>
      </c>
      <c r="D10" t="str">
        <f>IF(ASR_table!E10&lt;&gt;"",ASR_table!E10,"")</f>
        <v/>
      </c>
      <c r="E10" t="str">
        <f>IF(ASR_table!F10&lt;&gt;"",ASR_table!F10,"")</f>
        <v/>
      </c>
      <c r="F10" t="str">
        <f>IF(ASR_table!G10&lt;&gt;"",ASR_table!G10,"")</f>
        <v/>
      </c>
      <c r="G10" t="str">
        <f>IF(ASR_table!H10&lt;&gt;"",ASR_table!H10,"")</f>
        <v/>
      </c>
      <c r="H10">
        <f>IF(ASR_table!I10&lt;&gt;"",ASR_table!I10,"")</f>
        <v>0</v>
      </c>
      <c r="I10">
        <f>IF(ASR_table!J10&lt;&gt;"",ASR_table!J10,"")</f>
        <v>-5</v>
      </c>
      <c r="J10">
        <v>0</v>
      </c>
      <c r="K10">
        <f>IF(ASR_table!L10&lt;&gt;"",ASR_table!L10,"")</f>
        <v>5</v>
      </c>
      <c r="L10">
        <f>IF(ASR_table!M10&lt;&gt;"",ASR_table!M10,"")</f>
        <v>1039400</v>
      </c>
    </row>
    <row r="11" spans="1:26">
      <c r="A11" t="str">
        <f t="shared" si="0"/>
        <v/>
      </c>
      <c r="B11" t="str">
        <f>IF(ASR_table!C11&lt;&gt;"",ASR_table!C11,"")</f>
        <v/>
      </c>
      <c r="C11" t="str">
        <f>IF(ASR_table!D11&lt;&gt;"",ASR_table!D11,"")</f>
        <v/>
      </c>
      <c r="D11" t="str">
        <f>IF(ASR_table!E11&lt;&gt;"",ASR_table!E11,"")</f>
        <v/>
      </c>
      <c r="E11" t="str">
        <f>IF(ASR_table!F11&lt;&gt;"",ASR_table!F11,"")</f>
        <v/>
      </c>
      <c r="F11" t="str">
        <f>IF(ASR_table!G11&lt;&gt;"",ASR_table!G11,"")</f>
        <v/>
      </c>
      <c r="G11" t="str">
        <f>IF(ASR_table!H11&lt;&gt;"",ASR_table!H11,"")</f>
        <v/>
      </c>
      <c r="H11" t="str">
        <f>IF(ASR_table!I11&lt;&gt;"",ASR_table!I11,"")</f>
        <v/>
      </c>
      <c r="I11" t="str">
        <f>IF(ASR_table!J11&lt;&gt;"",ASR_table!J11,"")</f>
        <v/>
      </c>
      <c r="J11" t="str">
        <f>IF(ASR_table!K11&lt;&gt;"",ASR_table!K11,"")</f>
        <v/>
      </c>
      <c r="K11" t="str">
        <f>IF(ASR_table!L11&lt;&gt;"",ASR_table!L11,"")</f>
        <v/>
      </c>
      <c r="L11" t="str">
        <f>IF(ASR_table!M11&lt;&gt;"",ASR_table!M11,"")</f>
        <v/>
      </c>
    </row>
    <row r="12" spans="1:26">
      <c r="A12" t="str">
        <f t="shared" si="0"/>
        <v>ASR</v>
      </c>
      <c r="B12" t="str">
        <f>IF(ASR_table!C12&lt;&gt;"",ASR_table!C12,"")</f>
        <v>ASR_BASE</v>
      </c>
      <c r="C12" t="str">
        <f>IF(ASR_table!D12&lt;&gt;"",ASR_table!D12,"")</f>
        <v xml:space="preserve">MeanRaw.SO4SfAvg19740531 </v>
      </c>
      <c r="D12">
        <f>IF(ASR_table!E12&lt;&gt;"",ASR_table!E12,"")</f>
        <v>142250</v>
      </c>
      <c r="E12">
        <f>IF(ASR_table!F12&lt;&gt;"",ASR_table!F12,"")</f>
        <v>2</v>
      </c>
      <c r="F12">
        <f>IF(ASR_table!G12&lt;&gt;"",ASR_table!G12,"")</f>
        <v>86075</v>
      </c>
      <c r="G12">
        <f>IF(ASR_table!H12&lt;&gt;"",ASR_table!H12,"")</f>
        <v>10</v>
      </c>
      <c r="H12" t="str">
        <f>IF(ASR_table!I12&lt;&gt;"",ASR_table!I12,"")</f>
        <v/>
      </c>
      <c r="I12" t="str">
        <f>IF(ASR_table!J12&lt;&gt;"",ASR_table!J12,"")</f>
        <v/>
      </c>
      <c r="J12" t="str">
        <f>IF(ASR_table!K12&lt;&gt;"",ASR_table!K12,"")</f>
        <v/>
      </c>
      <c r="K12" t="str">
        <f>IF(ASR_table!L12&lt;&gt;"",ASR_table!L12,"")</f>
        <v/>
      </c>
      <c r="L12">
        <f>IF(ASR_table!M12&lt;&gt;"",ASR_table!M12,"")</f>
        <v>1039400</v>
      </c>
    </row>
    <row r="13" spans="1:26">
      <c r="A13" t="str">
        <f t="shared" si="0"/>
        <v>ASR</v>
      </c>
      <c r="B13" t="str">
        <f>IF(ASR_table!C13&lt;&gt;"",ASR_table!C13,"")</f>
        <v>ASR_ALT2C</v>
      </c>
      <c r="C13" t="str">
        <f>IF(ASR_table!D13&lt;&gt;"",ASR_table!D13,"")</f>
        <v xml:space="preserve">MeanRaw.SO4SfAvg19740531 </v>
      </c>
      <c r="D13">
        <f>IF(ASR_table!E13&lt;&gt;"",ASR_table!E13,"")</f>
        <v>145700</v>
      </c>
      <c r="E13">
        <f>IF(ASR_table!F13&lt;&gt;"",ASR_table!F13,"")</f>
        <v>2</v>
      </c>
      <c r="F13">
        <f>IF(ASR_table!G13&lt;&gt;"",ASR_table!G13,"")</f>
        <v>92425</v>
      </c>
      <c r="G13">
        <f>IF(ASR_table!H13&lt;&gt;"",ASR_table!H13,"")</f>
        <v>10</v>
      </c>
      <c r="H13" t="str">
        <f>IF(ASR_table!I13&lt;&gt;"",ASR_table!I13,"")</f>
        <v/>
      </c>
      <c r="I13" t="str">
        <f>IF(ASR_table!J13&lt;&gt;"",ASR_table!J13,"")</f>
        <v/>
      </c>
      <c r="J13" t="str">
        <f>IF(ASR_table!K13&lt;&gt;"",ASR_table!K13,"")</f>
        <v/>
      </c>
      <c r="K13" t="str">
        <f>IF(ASR_table!L13&lt;&gt;"",ASR_table!L13,"")</f>
        <v/>
      </c>
      <c r="L13">
        <f>IF(ASR_table!M13&lt;&gt;"",ASR_table!M13,"")</f>
        <v>1039400</v>
      </c>
    </row>
    <row r="14" spans="1:26">
      <c r="A14" t="str">
        <f t="shared" si="0"/>
        <v>ASR</v>
      </c>
      <c r="B14" t="str">
        <f>IF(ASR_table!C14&lt;&gt;"",ASR_table!C14,"")</f>
        <v>ASR_ALT2C-ASR_BASE</v>
      </c>
      <c r="C14" t="str">
        <f>IF(ASR_table!D14&lt;&gt;"",ASR_table!D14,"")</f>
        <v xml:space="preserve">MeanRaw.SO4SfAvg19740531 </v>
      </c>
      <c r="D14" t="str">
        <f>IF(ASR_table!E14&lt;&gt;"",ASR_table!E14,"")</f>
        <v/>
      </c>
      <c r="E14" t="str">
        <f>IF(ASR_table!F14&lt;&gt;"",ASR_table!F14,"")</f>
        <v/>
      </c>
      <c r="F14" t="str">
        <f>IF(ASR_table!G14&lt;&gt;"",ASR_table!G14,"")</f>
        <v/>
      </c>
      <c r="G14" t="str">
        <f>IF(ASR_table!H14&lt;&gt;"",ASR_table!H14,"")</f>
        <v/>
      </c>
      <c r="H14">
        <f>IF(ASR_table!I14&lt;&gt;"",ASR_table!I14,"")</f>
        <v>0</v>
      </c>
      <c r="I14">
        <f>IF(ASR_table!J14&lt;&gt;"",ASR_table!J14,"")</f>
        <v>-5</v>
      </c>
      <c r="J14">
        <f>IF(ASR_table!K14&lt;&gt;"",ASR_table!K14,"")</f>
        <v>14200</v>
      </c>
      <c r="K14">
        <f>IF(ASR_table!L14&lt;&gt;"",ASR_table!L14,"")</f>
        <v>5</v>
      </c>
      <c r="L14">
        <f>IF(ASR_table!M14&lt;&gt;"",ASR_table!M14,"")</f>
        <v>1039400</v>
      </c>
    </row>
    <row r="15" spans="1:26">
      <c r="A15" t="str">
        <f t="shared" si="0"/>
        <v/>
      </c>
      <c r="B15" t="str">
        <f>IF(ASR_table!C15&lt;&gt;"",ASR_table!C15,"")</f>
        <v/>
      </c>
      <c r="C15" t="str">
        <f>IF(ASR_table!D15&lt;&gt;"",ASR_table!D15,"")</f>
        <v/>
      </c>
      <c r="D15" t="str">
        <f>IF(ASR_table!E15&lt;&gt;"",ASR_table!E15,"")</f>
        <v/>
      </c>
      <c r="E15" t="str">
        <f>IF(ASR_table!F15&lt;&gt;"",ASR_table!F15,"")</f>
        <v/>
      </c>
      <c r="F15" t="str">
        <f>IF(ASR_table!G15&lt;&gt;"",ASR_table!G15,"")</f>
        <v/>
      </c>
      <c r="G15" t="str">
        <f>IF(ASR_table!H15&lt;&gt;"",ASR_table!H15,"")</f>
        <v/>
      </c>
      <c r="H15" t="str">
        <f>IF(ASR_table!I15&lt;&gt;"",ASR_table!I15,"")</f>
        <v/>
      </c>
      <c r="I15" t="str">
        <f>IF(ASR_table!J15&lt;&gt;"",ASR_table!J15,"")</f>
        <v/>
      </c>
      <c r="J15" t="str">
        <f>IF(ASR_table!K15&lt;&gt;"",ASR_table!K15,"")</f>
        <v/>
      </c>
      <c r="K15" t="str">
        <f>IF(ASR_table!L15&lt;&gt;"",ASR_table!L15,"")</f>
        <v/>
      </c>
      <c r="L15" t="str">
        <f>IF(ASR_table!M15&lt;&gt;"",ASR_table!M15,"")</f>
        <v/>
      </c>
    </row>
    <row r="16" spans="1:26">
      <c r="A16" t="str">
        <f t="shared" si="0"/>
        <v>ASR</v>
      </c>
      <c r="B16" t="str">
        <f>IF(ASR_table!C16&lt;&gt;"",ASR_table!C16,"")</f>
        <v>ASR_BASE</v>
      </c>
      <c r="C16" t="str">
        <f>IF(ASR_table!D16&lt;&gt;"",ASR_table!D16,"")</f>
        <v xml:space="preserve">MeanRaw.SO4SfAvg19741028 </v>
      </c>
      <c r="D16">
        <f>IF(ASR_table!E16&lt;&gt;"",ASR_table!E16,"")</f>
        <v>602275</v>
      </c>
      <c r="E16">
        <f>IF(ASR_table!F16&lt;&gt;"",ASR_table!F16,"")</f>
        <v>2</v>
      </c>
      <c r="F16">
        <f>IF(ASR_table!G16&lt;&gt;"",ASR_table!G16,"")</f>
        <v>235400</v>
      </c>
      <c r="G16">
        <f>IF(ASR_table!H16&lt;&gt;"",ASR_table!H16,"")</f>
        <v>10</v>
      </c>
      <c r="H16" t="str">
        <f>IF(ASR_table!I16&lt;&gt;"",ASR_table!I16,"")</f>
        <v/>
      </c>
      <c r="I16" t="str">
        <f>IF(ASR_table!J16&lt;&gt;"",ASR_table!J16,"")</f>
        <v/>
      </c>
      <c r="J16" t="str">
        <f>IF(ASR_table!K16&lt;&gt;"",ASR_table!K16,"")</f>
        <v/>
      </c>
      <c r="K16" t="str">
        <f>IF(ASR_table!L16&lt;&gt;"",ASR_table!L16,"")</f>
        <v/>
      </c>
      <c r="L16">
        <f>IF(ASR_table!M16&lt;&gt;"",ASR_table!M16,"")</f>
        <v>1039400</v>
      </c>
    </row>
    <row r="17" spans="1:12">
      <c r="A17" t="str">
        <f t="shared" si="0"/>
        <v>ASR</v>
      </c>
      <c r="B17" t="str">
        <f>IF(ASR_table!C17&lt;&gt;"",ASR_table!C17,"")</f>
        <v>ASR_ALT2C</v>
      </c>
      <c r="C17" t="str">
        <f>IF(ASR_table!D17&lt;&gt;"",ASR_table!D17,"")</f>
        <v xml:space="preserve">MeanRaw.SO4SfAvg19741028 </v>
      </c>
      <c r="D17">
        <f>IF(ASR_table!E17&lt;&gt;"",ASR_table!E17,"")</f>
        <v>604125</v>
      </c>
      <c r="E17">
        <f>IF(ASR_table!F17&lt;&gt;"",ASR_table!F17,"")</f>
        <v>2</v>
      </c>
      <c r="F17">
        <f>IF(ASR_table!G17&lt;&gt;"",ASR_table!G17,"")</f>
        <v>238050</v>
      </c>
      <c r="G17">
        <f>IF(ASR_table!H17&lt;&gt;"",ASR_table!H17,"")</f>
        <v>10</v>
      </c>
      <c r="H17" t="str">
        <f>IF(ASR_table!I17&lt;&gt;"",ASR_table!I17,"")</f>
        <v/>
      </c>
      <c r="I17" t="str">
        <f>IF(ASR_table!J17&lt;&gt;"",ASR_table!J17,"")</f>
        <v/>
      </c>
      <c r="J17" t="str">
        <f>IF(ASR_table!K17&lt;&gt;"",ASR_table!K17,"")</f>
        <v/>
      </c>
      <c r="K17" t="str">
        <f>IF(ASR_table!L17&lt;&gt;"",ASR_table!L17,"")</f>
        <v/>
      </c>
      <c r="L17">
        <f>IF(ASR_table!M17&lt;&gt;"",ASR_table!M17,"")</f>
        <v>1039400</v>
      </c>
    </row>
    <row r="18" spans="1:12">
      <c r="A18" t="str">
        <f t="shared" si="0"/>
        <v>ASR</v>
      </c>
      <c r="B18" t="str">
        <f>IF(ASR_table!C18&lt;&gt;"",ASR_table!C18,"")</f>
        <v>ASR_ALT2C-ASR_BASE</v>
      </c>
      <c r="C18" t="str">
        <f>IF(ASR_table!D18&lt;&gt;"",ASR_table!D18,"")</f>
        <v xml:space="preserve">MeanRaw.SO4SfAvg19741028 </v>
      </c>
      <c r="D18" t="str">
        <f>IF(ASR_table!E18&lt;&gt;"",ASR_table!E18,"")</f>
        <v/>
      </c>
      <c r="E18" t="str">
        <f>IF(ASR_table!F18&lt;&gt;"",ASR_table!F18,"")</f>
        <v/>
      </c>
      <c r="F18" t="str">
        <f>IF(ASR_table!G18&lt;&gt;"",ASR_table!G18,"")</f>
        <v/>
      </c>
      <c r="G18" t="str">
        <f>IF(ASR_table!H18&lt;&gt;"",ASR_table!H18,"")</f>
        <v/>
      </c>
      <c r="H18">
        <f>IF(ASR_table!I18&lt;&gt;"",ASR_table!I18,"")</f>
        <v>0</v>
      </c>
      <c r="I18">
        <f>IF(ASR_table!J18&lt;&gt;"",ASR_table!J18,"")</f>
        <v>-5</v>
      </c>
      <c r="J18">
        <f>IF(ASR_table!K18&lt;&gt;"",ASR_table!K18,"")</f>
        <v>1275</v>
      </c>
      <c r="K18">
        <f>IF(ASR_table!L18&lt;&gt;"",ASR_table!L18,"")</f>
        <v>5</v>
      </c>
      <c r="L18">
        <f>IF(ASR_table!M18&lt;&gt;"",ASR_table!M18,"")</f>
        <v>1039400</v>
      </c>
    </row>
    <row r="19" spans="1:12">
      <c r="A19" t="str">
        <f t="shared" si="0"/>
        <v/>
      </c>
      <c r="B19" t="str">
        <f>IF(ASR_table!C19&lt;&gt;"",ASR_table!C19,"")</f>
        <v/>
      </c>
      <c r="C19" t="str">
        <f>IF(ASR_table!D19&lt;&gt;"",ASR_table!D19,"")</f>
        <v/>
      </c>
      <c r="D19" t="str">
        <f>IF(ASR_table!E19&lt;&gt;"",ASR_table!E19,"")</f>
        <v/>
      </c>
      <c r="E19" t="str">
        <f>IF(ASR_table!F19&lt;&gt;"",ASR_table!F19,"")</f>
        <v/>
      </c>
      <c r="F19" t="str">
        <f>IF(ASR_table!G19&lt;&gt;"",ASR_table!G19,"")</f>
        <v/>
      </c>
      <c r="G19" t="str">
        <f>IF(ASR_table!H19&lt;&gt;"",ASR_table!H19,"")</f>
        <v/>
      </c>
      <c r="H19" t="str">
        <f>IF(ASR_table!I19&lt;&gt;"",ASR_table!I19,"")</f>
        <v/>
      </c>
      <c r="I19" t="str">
        <f>IF(ASR_table!J19&lt;&gt;"",ASR_table!J19,"")</f>
        <v/>
      </c>
      <c r="J19" t="str">
        <f>IF(ASR_table!K19&lt;&gt;"",ASR_table!K19,"")</f>
        <v/>
      </c>
      <c r="K19" t="str">
        <f>IF(ASR_table!L19&lt;&gt;"",ASR_table!L19,"")</f>
        <v/>
      </c>
      <c r="L19" t="str">
        <f>IF(ASR_table!M19&lt;&gt;"",ASR_table!M19,"")</f>
        <v/>
      </c>
    </row>
    <row r="20" spans="1:12">
      <c r="A20" t="str">
        <f t="shared" si="0"/>
        <v>ASR</v>
      </c>
      <c r="B20" t="str">
        <f>IF(ASR_table!C20&lt;&gt;"",ASR_table!C20,"")</f>
        <v>ASR_BASE</v>
      </c>
      <c r="C20" t="str">
        <f>IF(ASR_table!D20&lt;&gt;"",ASR_table!D20,"")</f>
        <v xml:space="preserve">MeanRaw.SO4SfAvg19811021 </v>
      </c>
      <c r="D20">
        <f>IF(ASR_table!E20&lt;&gt;"",ASR_table!E20,"")</f>
        <v>507150</v>
      </c>
      <c r="E20">
        <f>IF(ASR_table!F20&lt;&gt;"",ASR_table!F20,"")</f>
        <v>2</v>
      </c>
      <c r="F20">
        <f>IF(ASR_table!G20&lt;&gt;"",ASR_table!G20,"")</f>
        <v>233850</v>
      </c>
      <c r="G20">
        <f>IF(ASR_table!H20&lt;&gt;"",ASR_table!H20,"")</f>
        <v>10</v>
      </c>
      <c r="H20" t="str">
        <f>IF(ASR_table!I20&lt;&gt;"",ASR_table!I20,"")</f>
        <v/>
      </c>
      <c r="I20" t="str">
        <f>IF(ASR_table!J20&lt;&gt;"",ASR_table!J20,"")</f>
        <v/>
      </c>
      <c r="J20" t="str">
        <f>IF(ASR_table!K20&lt;&gt;"",ASR_table!K20,"")</f>
        <v/>
      </c>
      <c r="K20" t="str">
        <f>IF(ASR_table!L20&lt;&gt;"",ASR_table!L20,"")</f>
        <v/>
      </c>
      <c r="L20">
        <f>IF(ASR_table!M20&lt;&gt;"",ASR_table!M20,"")</f>
        <v>1039400</v>
      </c>
    </row>
    <row r="21" spans="1:12">
      <c r="A21" t="str">
        <f t="shared" si="0"/>
        <v>ASR</v>
      </c>
      <c r="B21" t="str">
        <f>IF(ASR_table!C21&lt;&gt;"",ASR_table!C21,"")</f>
        <v>ASR_ALT2C</v>
      </c>
      <c r="C21" t="str">
        <f>IF(ASR_table!D21&lt;&gt;"",ASR_table!D21,"")</f>
        <v xml:space="preserve">MeanRaw.SO4SfAvg19811021 </v>
      </c>
      <c r="D21">
        <f>IF(ASR_table!E21&lt;&gt;"",ASR_table!E21,"")</f>
        <v>514025</v>
      </c>
      <c r="E21">
        <f>IF(ASR_table!F21&lt;&gt;"",ASR_table!F21,"")</f>
        <v>2</v>
      </c>
      <c r="F21">
        <f>IF(ASR_table!G21&lt;&gt;"",ASR_table!G21,"")</f>
        <v>244000</v>
      </c>
      <c r="G21">
        <f>IF(ASR_table!H21&lt;&gt;"",ASR_table!H21,"")</f>
        <v>10</v>
      </c>
      <c r="H21" t="str">
        <f>IF(ASR_table!I21&lt;&gt;"",ASR_table!I21,"")</f>
        <v/>
      </c>
      <c r="I21" t="str">
        <f>IF(ASR_table!J21&lt;&gt;"",ASR_table!J21,"")</f>
        <v/>
      </c>
      <c r="J21" t="str">
        <f>IF(ASR_table!K21&lt;&gt;"",ASR_table!K21,"")</f>
        <v/>
      </c>
      <c r="K21" t="str">
        <f>IF(ASR_table!L21&lt;&gt;"",ASR_table!L21,"")</f>
        <v/>
      </c>
      <c r="L21">
        <f>IF(ASR_table!M21&lt;&gt;"",ASR_table!M21,"")</f>
        <v>1039400</v>
      </c>
    </row>
    <row r="22" spans="1:12">
      <c r="A22" t="str">
        <f t="shared" si="0"/>
        <v>ASR</v>
      </c>
      <c r="B22" t="str">
        <f>IF(ASR_table!C22&lt;&gt;"",ASR_table!C22,"")</f>
        <v>ASR_ALT2C-ASR_BASE</v>
      </c>
      <c r="C22" t="str">
        <f>IF(ASR_table!D22&lt;&gt;"",ASR_table!D22,"")</f>
        <v xml:space="preserve">MeanRaw.SO4SfAvg19811021 </v>
      </c>
      <c r="D22" t="str">
        <f>IF(ASR_table!E22&lt;&gt;"",ASR_table!E22,"")</f>
        <v/>
      </c>
      <c r="E22" t="str">
        <f>IF(ASR_table!F22&lt;&gt;"",ASR_table!F22,"")</f>
        <v/>
      </c>
      <c r="F22" t="str">
        <f>IF(ASR_table!G22&lt;&gt;"",ASR_table!G22,"")</f>
        <v/>
      </c>
      <c r="G22" t="str">
        <f>IF(ASR_table!H22&lt;&gt;"",ASR_table!H22,"")</f>
        <v/>
      </c>
      <c r="H22">
        <f>IF(ASR_table!I22&lt;&gt;"",ASR_table!I22,"")</f>
        <v>0</v>
      </c>
      <c r="I22">
        <f>IF(ASR_table!J22&lt;&gt;"",ASR_table!J22,"")</f>
        <v>-5</v>
      </c>
      <c r="J22">
        <f>IF(ASR_table!K22&lt;&gt;"",ASR_table!K22,"")</f>
        <v>200</v>
      </c>
      <c r="K22">
        <f>IF(ASR_table!L22&lt;&gt;"",ASR_table!L22,"")</f>
        <v>5</v>
      </c>
      <c r="L22">
        <f>IF(ASR_table!M22&lt;&gt;"",ASR_table!M22,"")</f>
        <v>1039400</v>
      </c>
    </row>
    <row r="23" spans="1:12">
      <c r="A23" t="str">
        <f t="shared" si="0"/>
        <v/>
      </c>
      <c r="B23" t="str">
        <f>IF(ASR_table!C23&lt;&gt;"",ASR_table!C23,"")</f>
        <v/>
      </c>
      <c r="C23" t="str">
        <f>IF(ASR_table!D23&lt;&gt;"",ASR_table!D23,"")</f>
        <v/>
      </c>
      <c r="D23" t="str">
        <f>IF(ASR_table!E23&lt;&gt;"",ASR_table!E23,"")</f>
        <v/>
      </c>
      <c r="E23" t="str">
        <f>IF(ASR_table!F23&lt;&gt;"",ASR_table!F23,"")</f>
        <v/>
      </c>
      <c r="F23" t="str">
        <f>IF(ASR_table!G23&lt;&gt;"",ASR_table!G23,"")</f>
        <v/>
      </c>
      <c r="G23" t="str">
        <f>IF(ASR_table!H23&lt;&gt;"",ASR_table!H23,"")</f>
        <v/>
      </c>
      <c r="H23" t="str">
        <f>IF(ASR_table!I23&lt;&gt;"",ASR_table!I23,"")</f>
        <v/>
      </c>
      <c r="I23" t="str">
        <f>IF(ASR_table!J23&lt;&gt;"",ASR_table!J23,"")</f>
        <v/>
      </c>
      <c r="J23" t="str">
        <f>IF(ASR_table!K23&lt;&gt;"",ASR_table!K23,"")</f>
        <v/>
      </c>
      <c r="K23" t="str">
        <f>IF(ASR_table!L23&lt;&gt;"",ASR_table!L23,"")</f>
        <v/>
      </c>
      <c r="L23" t="str">
        <f>IF(ASR_table!M23&lt;&gt;"",ASR_table!M23,"")</f>
        <v/>
      </c>
    </row>
    <row r="24" spans="1:12">
      <c r="A24" t="str">
        <f t="shared" si="0"/>
        <v>ASR</v>
      </c>
      <c r="B24" t="str">
        <f>IF(ASR_table!C24&lt;&gt;"",ASR_table!C24,"")</f>
        <v>ASR_BASE</v>
      </c>
      <c r="C24" t="str">
        <f>IF(ASR_table!D24&lt;&gt;"",ASR_table!D24,"")</f>
        <v xml:space="preserve">MeanRaw.SO4SfAvg19820519 </v>
      </c>
      <c r="D24">
        <f>IF(ASR_table!E24&lt;&gt;"",ASR_table!E24,"")</f>
        <v>310950</v>
      </c>
      <c r="E24">
        <f>IF(ASR_table!F24&lt;&gt;"",ASR_table!F24,"")</f>
        <v>2</v>
      </c>
      <c r="F24">
        <f>IF(ASR_table!G24&lt;&gt;"",ASR_table!G24,"")</f>
        <v>146475</v>
      </c>
      <c r="G24">
        <f>IF(ASR_table!H24&lt;&gt;"",ASR_table!H24,"")</f>
        <v>10</v>
      </c>
      <c r="H24" t="str">
        <f>IF(ASR_table!I24&lt;&gt;"",ASR_table!I24,"")</f>
        <v/>
      </c>
      <c r="I24" t="str">
        <f>IF(ASR_table!J24&lt;&gt;"",ASR_table!J24,"")</f>
        <v/>
      </c>
      <c r="J24" t="str">
        <f>IF(ASR_table!K24&lt;&gt;"",ASR_table!K24,"")</f>
        <v/>
      </c>
      <c r="K24" t="str">
        <f>IF(ASR_table!L24&lt;&gt;"",ASR_table!L24,"")</f>
        <v/>
      </c>
      <c r="L24">
        <f>IF(ASR_table!M24&lt;&gt;"",ASR_table!M24,"")</f>
        <v>1039400</v>
      </c>
    </row>
    <row r="25" spans="1:12">
      <c r="A25" t="str">
        <f t="shared" si="0"/>
        <v>ASR</v>
      </c>
      <c r="B25" t="str">
        <f>IF(ASR_table!C25&lt;&gt;"",ASR_table!C25,"")</f>
        <v>ASR_ALT2C</v>
      </c>
      <c r="C25" t="str">
        <f>IF(ASR_table!D25&lt;&gt;"",ASR_table!D25,"")</f>
        <v xml:space="preserve">MeanRaw.SO4SfAvg19820519 </v>
      </c>
      <c r="D25">
        <f>IF(ASR_table!E25&lt;&gt;"",ASR_table!E25,"")</f>
        <v>318175</v>
      </c>
      <c r="E25">
        <f>IF(ASR_table!F25&lt;&gt;"",ASR_table!F25,"")</f>
        <v>2</v>
      </c>
      <c r="F25">
        <f>IF(ASR_table!G25&lt;&gt;"",ASR_table!G25,"")</f>
        <v>159550</v>
      </c>
      <c r="G25">
        <f>IF(ASR_table!H25&lt;&gt;"",ASR_table!H25,"")</f>
        <v>10</v>
      </c>
      <c r="H25" t="str">
        <f>IF(ASR_table!I25&lt;&gt;"",ASR_table!I25,"")</f>
        <v/>
      </c>
      <c r="I25" t="str">
        <f>IF(ASR_table!J25&lt;&gt;"",ASR_table!J25,"")</f>
        <v/>
      </c>
      <c r="J25" t="str">
        <f>IF(ASR_table!K25&lt;&gt;"",ASR_table!K25,"")</f>
        <v/>
      </c>
      <c r="K25" t="str">
        <f>IF(ASR_table!L25&lt;&gt;"",ASR_table!L25,"")</f>
        <v/>
      </c>
      <c r="L25">
        <f>IF(ASR_table!M25&lt;&gt;"",ASR_table!M25,"")</f>
        <v>1039400</v>
      </c>
    </row>
    <row r="26" spans="1:12">
      <c r="A26" t="str">
        <f t="shared" si="0"/>
        <v>ASR</v>
      </c>
      <c r="B26" t="str">
        <f>IF(ASR_table!C26&lt;&gt;"",ASR_table!C26,"")</f>
        <v>ASR_ALT2C-ASR_BASE</v>
      </c>
      <c r="C26" t="str">
        <f>IF(ASR_table!D26&lt;&gt;"",ASR_table!D26,"")</f>
        <v xml:space="preserve">MeanRaw.SO4SfAvg19820519 </v>
      </c>
      <c r="D26" t="str">
        <f>IF(ASR_table!E26&lt;&gt;"",ASR_table!E26,"")</f>
        <v/>
      </c>
      <c r="E26" t="str">
        <f>IF(ASR_table!F26&lt;&gt;"",ASR_table!F26,"")</f>
        <v/>
      </c>
      <c r="F26" t="str">
        <f>IF(ASR_table!G26&lt;&gt;"",ASR_table!G26,"")</f>
        <v/>
      </c>
      <c r="G26" t="str">
        <f>IF(ASR_table!H26&lt;&gt;"",ASR_table!H26,"")</f>
        <v/>
      </c>
      <c r="H26">
        <f>IF(ASR_table!I26&lt;&gt;"",ASR_table!I26,"")</f>
        <v>0</v>
      </c>
      <c r="I26">
        <f>IF(ASR_table!J26&lt;&gt;"",ASR_table!J26,"")</f>
        <v>-5</v>
      </c>
      <c r="J26">
        <f>IF(ASR_table!K26&lt;&gt;"",ASR_table!K26,"")</f>
        <v>36750</v>
      </c>
      <c r="K26">
        <f>IF(ASR_table!L26&lt;&gt;"",ASR_table!L26,"")</f>
        <v>5</v>
      </c>
      <c r="L26">
        <f>IF(ASR_table!M26&lt;&gt;"",ASR_table!M26,"")</f>
        <v>1039400</v>
      </c>
    </row>
    <row r="27" spans="1:12">
      <c r="A27" t="str">
        <f t="shared" si="0"/>
        <v/>
      </c>
      <c r="B27" t="str">
        <f>IF(ASR_table!C27&lt;&gt;"",ASR_table!C27,"")</f>
        <v/>
      </c>
      <c r="C27" t="str">
        <f>IF(ASR_table!D27&lt;&gt;"",ASR_table!D27,"")</f>
        <v/>
      </c>
      <c r="D27" t="str">
        <f>IF(ASR_table!E27&lt;&gt;"",ASR_table!E27,"")</f>
        <v/>
      </c>
      <c r="E27" t="str">
        <f>IF(ASR_table!F27&lt;&gt;"",ASR_table!F27,"")</f>
        <v/>
      </c>
      <c r="F27" t="str">
        <f>IF(ASR_table!G27&lt;&gt;"",ASR_table!G27,"")</f>
        <v/>
      </c>
      <c r="G27" t="str">
        <f>IF(ASR_table!H27&lt;&gt;"",ASR_table!H27,"")</f>
        <v/>
      </c>
      <c r="H27" t="str">
        <f>IF(ASR_table!I27&lt;&gt;"",ASR_table!I27,"")</f>
        <v/>
      </c>
      <c r="I27" t="str">
        <f>IF(ASR_table!J27&lt;&gt;"",ASR_table!J27,"")</f>
        <v/>
      </c>
      <c r="J27" t="str">
        <f>IF(ASR_table!K27&lt;&gt;"",ASR_table!K27,"")</f>
        <v/>
      </c>
      <c r="K27" t="str">
        <f>IF(ASR_table!L27&lt;&gt;"",ASR_table!L27,"")</f>
        <v/>
      </c>
      <c r="L27" t="str">
        <f>IF(ASR_table!M27&lt;&gt;"",ASR_table!M27,"")</f>
        <v/>
      </c>
    </row>
    <row r="28" spans="1:12">
      <c r="A28" t="str">
        <f t="shared" si="0"/>
        <v>ASR</v>
      </c>
      <c r="B28" t="str">
        <f>IF(ASR_table!C28&lt;&gt;"",ASR_table!C28,"")</f>
        <v>ASR_BASE</v>
      </c>
      <c r="C28" t="str">
        <f>IF(ASR_table!D28&lt;&gt;"",ASR_table!D28,"")</f>
        <v xml:space="preserve">MeanRaw.SO4SfAvg19891108 </v>
      </c>
      <c r="D28">
        <f>IF(ASR_table!E28&lt;&gt;"",ASR_table!E28,"")</f>
        <v>409050</v>
      </c>
      <c r="E28">
        <f>IF(ASR_table!F28&lt;&gt;"",ASR_table!F28,"")</f>
        <v>2</v>
      </c>
      <c r="F28">
        <f>IF(ASR_table!G28&lt;&gt;"",ASR_table!G28,"")</f>
        <v>162950</v>
      </c>
      <c r="G28">
        <f>IF(ASR_table!H28&lt;&gt;"",ASR_table!H28,"")</f>
        <v>10</v>
      </c>
      <c r="H28" t="str">
        <f>IF(ASR_table!I28&lt;&gt;"",ASR_table!I28,"")</f>
        <v/>
      </c>
      <c r="I28" t="str">
        <f>IF(ASR_table!J28&lt;&gt;"",ASR_table!J28,"")</f>
        <v/>
      </c>
      <c r="J28" t="str">
        <f>IF(ASR_table!K28&lt;&gt;"",ASR_table!K28,"")</f>
        <v/>
      </c>
      <c r="K28" t="str">
        <f>IF(ASR_table!L28&lt;&gt;"",ASR_table!L28,"")</f>
        <v/>
      </c>
      <c r="L28">
        <f>IF(ASR_table!M28&lt;&gt;"",ASR_table!M28,"")</f>
        <v>1039400</v>
      </c>
    </row>
    <row r="29" spans="1:12">
      <c r="A29" t="str">
        <f t="shared" si="0"/>
        <v>ASR</v>
      </c>
      <c r="B29" t="str">
        <f>IF(ASR_table!C29&lt;&gt;"",ASR_table!C29,"")</f>
        <v>ASR_ALT2C</v>
      </c>
      <c r="C29" t="str">
        <f>IF(ASR_table!D29&lt;&gt;"",ASR_table!D29,"")</f>
        <v xml:space="preserve">MeanRaw.SO4SfAvg19891108 </v>
      </c>
      <c r="D29">
        <f>IF(ASR_table!E29&lt;&gt;"",ASR_table!E29,"")</f>
        <v>419250</v>
      </c>
      <c r="E29">
        <f>IF(ASR_table!F29&lt;&gt;"",ASR_table!F29,"")</f>
        <v>2</v>
      </c>
      <c r="F29">
        <f>IF(ASR_table!G29&lt;&gt;"",ASR_table!G29,"")</f>
        <v>167675</v>
      </c>
      <c r="G29">
        <f>IF(ASR_table!H29&lt;&gt;"",ASR_table!H29,"")</f>
        <v>10</v>
      </c>
      <c r="H29" t="str">
        <f>IF(ASR_table!I29&lt;&gt;"",ASR_table!I29,"")</f>
        <v/>
      </c>
      <c r="I29" t="str">
        <f>IF(ASR_table!J29&lt;&gt;"",ASR_table!J29,"")</f>
        <v/>
      </c>
      <c r="J29" t="str">
        <f>IF(ASR_table!K29&lt;&gt;"",ASR_table!K29,"")</f>
        <v/>
      </c>
      <c r="K29" t="str">
        <f>IF(ASR_table!L29&lt;&gt;"",ASR_table!L29,"")</f>
        <v/>
      </c>
      <c r="L29">
        <f>IF(ASR_table!M29&lt;&gt;"",ASR_table!M29,"")</f>
        <v>1039400</v>
      </c>
    </row>
    <row r="30" spans="1:12">
      <c r="A30" t="str">
        <f t="shared" si="0"/>
        <v>ASR</v>
      </c>
      <c r="B30" t="str">
        <f>IF(ASR_table!C30&lt;&gt;"",ASR_table!C30,"")</f>
        <v>ASR_ALT2C-ASR_BASE</v>
      </c>
      <c r="C30" t="str">
        <f>IF(ASR_table!D30&lt;&gt;"",ASR_table!D30,"")</f>
        <v xml:space="preserve">MeanRaw.SO4SfAvg19891108 </v>
      </c>
      <c r="D30" t="str">
        <f>IF(ASR_table!E30&lt;&gt;"",ASR_table!E30,"")</f>
        <v/>
      </c>
      <c r="E30" t="str">
        <f>IF(ASR_table!F30&lt;&gt;"",ASR_table!F30,"")</f>
        <v/>
      </c>
      <c r="F30" t="str">
        <f>IF(ASR_table!G30&lt;&gt;"",ASR_table!G30,"")</f>
        <v/>
      </c>
      <c r="G30" t="str">
        <f>IF(ASR_table!H30&lt;&gt;"",ASR_table!H30,"")</f>
        <v/>
      </c>
      <c r="H30">
        <f>IF(ASR_table!I30&lt;&gt;"",ASR_table!I30,"")</f>
        <v>0</v>
      </c>
      <c r="I30">
        <f>IF(ASR_table!J30&lt;&gt;"",ASR_table!J30,"")</f>
        <v>-5</v>
      </c>
      <c r="J30">
        <f>IF(ASR_table!K30&lt;&gt;"",ASR_table!K30,"")</f>
        <v>500</v>
      </c>
      <c r="K30">
        <f>IF(ASR_table!L30&lt;&gt;"",ASR_table!L30,"")</f>
        <v>5</v>
      </c>
      <c r="L30">
        <f>IF(ASR_table!M30&lt;&gt;"",ASR_table!M30,"")</f>
        <v>1039400</v>
      </c>
    </row>
    <row r="31" spans="1:12">
      <c r="A31" t="str">
        <f t="shared" si="0"/>
        <v/>
      </c>
      <c r="B31" t="str">
        <f>IF(ASR_table!C31&lt;&gt;"",ASR_table!C31,"")</f>
        <v/>
      </c>
      <c r="C31" t="str">
        <f>IF(ASR_table!D31&lt;&gt;"",ASR_table!D31,"")</f>
        <v/>
      </c>
      <c r="D31" t="str">
        <f>IF(ASR_table!E31&lt;&gt;"",ASR_table!E31,"")</f>
        <v/>
      </c>
      <c r="E31" t="str">
        <f>IF(ASR_table!F31&lt;&gt;"",ASR_table!F31,"")</f>
        <v/>
      </c>
      <c r="F31" t="str">
        <f>IF(ASR_table!G31&lt;&gt;"",ASR_table!G31,"")</f>
        <v/>
      </c>
      <c r="G31" t="str">
        <f>IF(ASR_table!H31&lt;&gt;"",ASR_table!H31,"")</f>
        <v/>
      </c>
      <c r="H31" t="str">
        <f>IF(ASR_table!I31&lt;&gt;"",ASR_table!I31,"")</f>
        <v/>
      </c>
      <c r="I31" t="str">
        <f>IF(ASR_table!J31&lt;&gt;"",ASR_table!J31,"")</f>
        <v/>
      </c>
      <c r="J31" t="str">
        <f>IF(ASR_table!K31&lt;&gt;"",ASR_table!K31,"")</f>
        <v/>
      </c>
      <c r="K31" t="str">
        <f>IF(ASR_table!L31&lt;&gt;"",ASR_table!L31,"")</f>
        <v/>
      </c>
      <c r="L31" t="str">
        <f>IF(ASR_table!M31&lt;&gt;"",ASR_table!M31,"")</f>
        <v/>
      </c>
    </row>
    <row r="32" spans="1:12">
      <c r="A32" t="str">
        <f t="shared" si="0"/>
        <v>ASR</v>
      </c>
      <c r="B32" t="str">
        <f>IF(ASR_table!C32&lt;&gt;"",ASR_table!C32,"")</f>
        <v>ASR_BASE</v>
      </c>
      <c r="C32" t="str">
        <f>IF(ASR_table!D32&lt;&gt;"",ASR_table!D32,"")</f>
        <v xml:space="preserve">MeanRaw.SO4SfAvg19900606 </v>
      </c>
      <c r="D32">
        <f>IF(ASR_table!E32&lt;&gt;"",ASR_table!E32,"")</f>
        <v>156350</v>
      </c>
      <c r="E32">
        <f>IF(ASR_table!F32&lt;&gt;"",ASR_table!F32,"")</f>
        <v>2</v>
      </c>
      <c r="F32">
        <f>IF(ASR_table!G32&lt;&gt;"",ASR_table!G32,"")</f>
        <v>70575</v>
      </c>
      <c r="G32">
        <f>IF(ASR_table!H32&lt;&gt;"",ASR_table!H32,"")</f>
        <v>10</v>
      </c>
      <c r="H32" t="str">
        <f>IF(ASR_table!I32&lt;&gt;"",ASR_table!I32,"")</f>
        <v/>
      </c>
      <c r="I32" t="str">
        <f>IF(ASR_table!J32&lt;&gt;"",ASR_table!J32,"")</f>
        <v/>
      </c>
      <c r="J32" t="str">
        <f>IF(ASR_table!K32&lt;&gt;"",ASR_table!K32,"")</f>
        <v/>
      </c>
      <c r="K32" t="str">
        <f>IF(ASR_table!L32&lt;&gt;"",ASR_table!L32,"")</f>
        <v/>
      </c>
      <c r="L32">
        <f>IF(ASR_table!M32&lt;&gt;"",ASR_table!M32,"")</f>
        <v>1039400</v>
      </c>
    </row>
    <row r="33" spans="1:12">
      <c r="A33" t="str">
        <f t="shared" si="0"/>
        <v>ASR</v>
      </c>
      <c r="B33" t="str">
        <f>IF(ASR_table!C33&lt;&gt;"",ASR_table!C33,"")</f>
        <v>ASR_ALT2C</v>
      </c>
      <c r="C33" t="str">
        <f>IF(ASR_table!D33&lt;&gt;"",ASR_table!D33,"")</f>
        <v xml:space="preserve">MeanRaw.SO4SfAvg19900606 </v>
      </c>
      <c r="D33">
        <f>IF(ASR_table!E33&lt;&gt;"",ASR_table!E33,"")</f>
        <v>163300</v>
      </c>
      <c r="E33">
        <f>IF(ASR_table!F33&lt;&gt;"",ASR_table!F33,"")</f>
        <v>2</v>
      </c>
      <c r="F33">
        <f>IF(ASR_table!G33&lt;&gt;"",ASR_table!G33,"")</f>
        <v>78025</v>
      </c>
      <c r="G33">
        <f>IF(ASR_table!H33&lt;&gt;"",ASR_table!H33,"")</f>
        <v>10</v>
      </c>
      <c r="H33" t="str">
        <f>IF(ASR_table!I33&lt;&gt;"",ASR_table!I33,"")</f>
        <v/>
      </c>
      <c r="I33" t="str">
        <f>IF(ASR_table!J33&lt;&gt;"",ASR_table!J33,"")</f>
        <v/>
      </c>
      <c r="J33" t="str">
        <f>IF(ASR_table!K33&lt;&gt;"",ASR_table!K33,"")</f>
        <v/>
      </c>
      <c r="K33" t="str">
        <f>IF(ASR_table!L33&lt;&gt;"",ASR_table!L33,"")</f>
        <v/>
      </c>
      <c r="L33">
        <f>IF(ASR_table!M33&lt;&gt;"",ASR_table!M33,"")</f>
        <v>1039400</v>
      </c>
    </row>
    <row r="34" spans="1:12">
      <c r="A34" t="str">
        <f t="shared" si="0"/>
        <v>ASR</v>
      </c>
      <c r="B34" t="str">
        <f>IF(ASR_table!C34&lt;&gt;"",ASR_table!C34,"")</f>
        <v>ASR_ALT2C-ASR_BASE</v>
      </c>
      <c r="C34" t="str">
        <f>IF(ASR_table!D34&lt;&gt;"",ASR_table!D34,"")</f>
        <v xml:space="preserve">MeanRaw.SO4SfAvg19900606 </v>
      </c>
      <c r="D34" t="str">
        <f>IF(ASR_table!E34&lt;&gt;"",ASR_table!E34,"")</f>
        <v/>
      </c>
      <c r="E34" t="str">
        <f>IF(ASR_table!F34&lt;&gt;"",ASR_table!F34,"")</f>
        <v/>
      </c>
      <c r="F34" t="str">
        <f>IF(ASR_table!G34&lt;&gt;"",ASR_table!G34,"")</f>
        <v/>
      </c>
      <c r="G34" t="str">
        <f>IF(ASR_table!H34&lt;&gt;"",ASR_table!H34,"")</f>
        <v/>
      </c>
      <c r="H34">
        <f>IF(ASR_table!I34&lt;&gt;"",ASR_table!I34,"")</f>
        <v>0</v>
      </c>
      <c r="I34">
        <f>IF(ASR_table!J34&lt;&gt;"",ASR_table!J34,"")</f>
        <v>-5</v>
      </c>
      <c r="J34">
        <f>IF(ASR_table!K34&lt;&gt;"",ASR_table!K34,"")</f>
        <v>13025</v>
      </c>
      <c r="K34">
        <f>IF(ASR_table!L34&lt;&gt;"",ASR_table!L34,"")</f>
        <v>5</v>
      </c>
      <c r="L34">
        <f>IF(ASR_table!M34&lt;&gt;"",ASR_table!M34,"")</f>
        <v>1039400</v>
      </c>
    </row>
    <row r="35" spans="1:12">
      <c r="A35" t="str">
        <f t="shared" si="0"/>
        <v/>
      </c>
      <c r="B35" t="str">
        <f>IF(ASR_table!C35&lt;&gt;"",ASR_table!C35,"")</f>
        <v/>
      </c>
      <c r="C35" t="str">
        <f>IF(ASR_table!D35&lt;&gt;"",ASR_table!D35,"")</f>
        <v/>
      </c>
      <c r="D35" t="str">
        <f>IF(ASR_table!E35&lt;&gt;"",ASR_table!E35,"")</f>
        <v/>
      </c>
      <c r="E35" t="str">
        <f>IF(ASR_table!F35&lt;&gt;"",ASR_table!F35,"")</f>
        <v/>
      </c>
      <c r="F35" t="str">
        <f>IF(ASR_table!G35&lt;&gt;"",ASR_table!G35,"")</f>
        <v/>
      </c>
      <c r="G35" t="str">
        <f>IF(ASR_table!H35&lt;&gt;"",ASR_table!H35,"")</f>
        <v/>
      </c>
      <c r="H35" t="str">
        <f>IF(ASR_table!I35&lt;&gt;"",ASR_table!I35,"")</f>
        <v/>
      </c>
      <c r="I35" t="str">
        <f>IF(ASR_table!J35&lt;&gt;"",ASR_table!J35,"")</f>
        <v/>
      </c>
      <c r="J35" t="str">
        <f>IF(ASR_table!K35&lt;&gt;"",ASR_table!K35,"")</f>
        <v/>
      </c>
      <c r="K35" t="str">
        <f>IF(ASR_table!L35&lt;&gt;"",ASR_table!L35,"")</f>
        <v/>
      </c>
      <c r="L35" t="str">
        <f>IF(ASR_table!M35&lt;&gt;"",ASR_table!M35,"")</f>
        <v/>
      </c>
    </row>
    <row r="36" spans="1:12">
      <c r="A36" t="str">
        <f t="shared" si="0"/>
        <v>ASR</v>
      </c>
      <c r="B36" t="str">
        <f>IF(ASR_table!C36&lt;&gt;"",ASR_table!C36,"")</f>
        <v>ASR_BASE</v>
      </c>
      <c r="C36" t="str">
        <f>IF(ASR_table!D36&lt;&gt;"",ASR_table!D36,"")</f>
        <v xml:space="preserve">MeanPOS.SO4_settlAvg20000315_g_m2_yr </v>
      </c>
      <c r="D36">
        <f>IF(ASR_table!E36&lt;&gt;"",ASR_table!E36,"")</f>
        <v>266075</v>
      </c>
      <c r="E36">
        <f>IF(ASR_table!F36&lt;&gt;"",ASR_table!F36,"")</f>
        <v>15</v>
      </c>
      <c r="F36">
        <f>IF(ASR_table!G36&lt;&gt;"",ASR_table!G36,"")</f>
        <v>145075</v>
      </c>
      <c r="G36">
        <f>IF(ASR_table!H36&lt;&gt;"",ASR_table!H36,"")</f>
        <v>30</v>
      </c>
      <c r="H36" t="str">
        <f>IF(ASR_table!I36&lt;&gt;"",ASR_table!I36,"")</f>
        <v/>
      </c>
      <c r="I36" t="str">
        <f>IF(ASR_table!J36&lt;&gt;"",ASR_table!J36,"")</f>
        <v/>
      </c>
      <c r="J36" t="str">
        <f>IF(ASR_table!K36&lt;&gt;"",ASR_table!K36,"")</f>
        <v/>
      </c>
      <c r="K36" t="str">
        <f>IF(ASR_table!L36&lt;&gt;"",ASR_table!L36,"")</f>
        <v/>
      </c>
      <c r="L36">
        <f>IF(ASR_table!M36&lt;&gt;"",ASR_table!M36,"")</f>
        <v>1039400</v>
      </c>
    </row>
    <row r="37" spans="1:12">
      <c r="A37" t="str">
        <f t="shared" si="0"/>
        <v>ASR</v>
      </c>
      <c r="B37" t="str">
        <f>IF(ASR_table!C37&lt;&gt;"",ASR_table!C37,"")</f>
        <v>ASR_ALT2V</v>
      </c>
      <c r="C37" t="str">
        <f>IF(ASR_table!D37&lt;&gt;"",ASR_table!D37,"")</f>
        <v xml:space="preserve">MeanPOS.SO4_settlAvg20000315_g_m2_yr </v>
      </c>
      <c r="D37">
        <f>IF(ASR_table!E37&lt;&gt;"",ASR_table!E37,"")</f>
        <v>271000</v>
      </c>
      <c r="E37">
        <f>IF(ASR_table!F37&lt;&gt;"",ASR_table!F37,"")</f>
        <v>15</v>
      </c>
      <c r="F37">
        <f>IF(ASR_table!G37&lt;&gt;"",ASR_table!G37,"")</f>
        <v>146875</v>
      </c>
      <c r="G37">
        <f>IF(ASR_table!H37&lt;&gt;"",ASR_table!H37,"")</f>
        <v>30</v>
      </c>
      <c r="H37" t="str">
        <f>IF(ASR_table!I37&lt;&gt;"",ASR_table!I37,"")</f>
        <v/>
      </c>
      <c r="I37" t="str">
        <f>IF(ASR_table!J37&lt;&gt;"",ASR_table!J37,"")</f>
        <v/>
      </c>
      <c r="J37" t="str">
        <f>IF(ASR_table!K37&lt;&gt;"",ASR_table!K37,"")</f>
        <v/>
      </c>
      <c r="K37" t="str">
        <f>IF(ASR_table!L37&lt;&gt;"",ASR_table!L37,"")</f>
        <v/>
      </c>
      <c r="L37">
        <f>IF(ASR_table!M37&lt;&gt;"",ASR_table!M37,"")</f>
        <v>1039400</v>
      </c>
    </row>
    <row r="38" spans="1:12">
      <c r="A38" t="str">
        <f t="shared" si="0"/>
        <v>ASR</v>
      </c>
      <c r="B38" t="str">
        <f>IF(ASR_table!C38&lt;&gt;"",ASR_table!C38,"")</f>
        <v>ASR_ALT2V-ASR_BASE</v>
      </c>
      <c r="C38" t="str">
        <f>IF(ASR_table!D38&lt;&gt;"",ASR_table!D38,"")</f>
        <v xml:space="preserve">MeanPOS.SO4_settlAvg20000315_g_m2_yr </v>
      </c>
      <c r="D38" t="str">
        <f>IF(ASR_table!E38&lt;&gt;"",ASR_table!E38,"")</f>
        <v/>
      </c>
      <c r="E38" t="str">
        <f>IF(ASR_table!F38&lt;&gt;"",ASR_table!F38,"")</f>
        <v/>
      </c>
      <c r="F38" t="str">
        <f>IF(ASR_table!G38&lt;&gt;"",ASR_table!G38,"")</f>
        <v/>
      </c>
      <c r="G38" t="str">
        <f>IF(ASR_table!H38&lt;&gt;"",ASR_table!H38,"")</f>
        <v/>
      </c>
      <c r="H38">
        <f>IF(ASR_table!I38&lt;&gt;"",ASR_table!I38,"")</f>
        <v>0</v>
      </c>
      <c r="I38">
        <f>IF(ASR_table!J38&lt;&gt;"",ASR_table!J38,"")</f>
        <v>-5</v>
      </c>
      <c r="J38">
        <v>0</v>
      </c>
      <c r="K38">
        <f>IF(ASR_table!L38&lt;&gt;"",ASR_table!L38,"")</f>
        <v>5</v>
      </c>
      <c r="L38">
        <f>IF(ASR_table!M38&lt;&gt;"",ASR_table!M38,"")</f>
        <v>1039400</v>
      </c>
    </row>
    <row r="39" spans="1:12">
      <c r="A39" t="str">
        <f t="shared" si="0"/>
        <v/>
      </c>
      <c r="B39" t="str">
        <f>IF(ASR_table!C39&lt;&gt;"",ASR_table!C39,"")</f>
        <v/>
      </c>
      <c r="C39" t="str">
        <f>IF(ASR_table!D39&lt;&gt;"",ASR_table!D39,"")</f>
        <v/>
      </c>
      <c r="D39" t="str">
        <f>IF(ASR_table!E39&lt;&gt;"",ASR_table!E39,"")</f>
        <v/>
      </c>
      <c r="E39" t="str">
        <f>IF(ASR_table!F39&lt;&gt;"",ASR_table!F39,"")</f>
        <v/>
      </c>
      <c r="F39" t="str">
        <f>IF(ASR_table!G39&lt;&gt;"",ASR_table!G39,"")</f>
        <v/>
      </c>
      <c r="G39" t="str">
        <f>IF(ASR_table!H39&lt;&gt;"",ASR_table!H39,"")</f>
        <v/>
      </c>
      <c r="H39" t="str">
        <f>IF(ASR_table!I39&lt;&gt;"",ASR_table!I39,"")</f>
        <v/>
      </c>
      <c r="I39" t="str">
        <f>IF(ASR_table!J39&lt;&gt;"",ASR_table!J39,"")</f>
        <v/>
      </c>
      <c r="J39" t="str">
        <f>IF(ASR_table!K39&lt;&gt;"",ASR_table!K39,"")</f>
        <v/>
      </c>
      <c r="K39" t="str">
        <f>IF(ASR_table!L39&lt;&gt;"",ASR_table!L39,"")</f>
        <v/>
      </c>
      <c r="L39" t="str">
        <f>IF(ASR_table!M39&lt;&gt;"",ASR_table!M39,"")</f>
        <v/>
      </c>
    </row>
    <row r="40" spans="1:12">
      <c r="A40" t="str">
        <f t="shared" si="0"/>
        <v>ASR</v>
      </c>
      <c r="B40" t="str">
        <f>IF(ASR_table!C40&lt;&gt;"",ASR_table!C40,"")</f>
        <v>ASR_BASE</v>
      </c>
      <c r="C40" t="str">
        <f>IF(ASR_table!D40&lt;&gt;"",ASR_table!D40,"")</f>
        <v xml:space="preserve">MeanPOS.SO4SfAvg20000315 </v>
      </c>
      <c r="D40">
        <f>IF(ASR_table!E40&lt;&gt;"",ASR_table!E40,"")</f>
        <v>468250</v>
      </c>
      <c r="E40">
        <f>IF(ASR_table!F40&lt;&gt;"",ASR_table!F40,"")</f>
        <v>2</v>
      </c>
      <c r="F40">
        <f>IF(ASR_table!G40&lt;&gt;"",ASR_table!G40,"")</f>
        <v>153050</v>
      </c>
      <c r="G40">
        <f>IF(ASR_table!H40&lt;&gt;"",ASR_table!H40,"")</f>
        <v>10</v>
      </c>
      <c r="H40" t="str">
        <f>IF(ASR_table!I40&lt;&gt;"",ASR_table!I40,"")</f>
        <v/>
      </c>
      <c r="I40" t="str">
        <f>IF(ASR_table!J40&lt;&gt;"",ASR_table!J40,"")</f>
        <v/>
      </c>
      <c r="J40" t="str">
        <f>IF(ASR_table!K40&lt;&gt;"",ASR_table!K40,"")</f>
        <v/>
      </c>
      <c r="K40" t="str">
        <f>IF(ASR_table!L40&lt;&gt;"",ASR_table!L40,"")</f>
        <v/>
      </c>
      <c r="L40">
        <f>IF(ASR_table!M40&lt;&gt;"",ASR_table!M40,"")</f>
        <v>1039400</v>
      </c>
    </row>
    <row r="41" spans="1:12">
      <c r="A41" t="str">
        <f t="shared" si="0"/>
        <v>ASR</v>
      </c>
      <c r="B41" t="str">
        <f>IF(ASR_table!C41&lt;&gt;"",ASR_table!C41,"")</f>
        <v>ASR_ALT2V</v>
      </c>
      <c r="C41" t="str">
        <f>IF(ASR_table!D41&lt;&gt;"",ASR_table!D41,"")</f>
        <v xml:space="preserve">MeanPOS.SO4SfAvg20000315 </v>
      </c>
      <c r="D41">
        <f>IF(ASR_table!E41&lt;&gt;"",ASR_table!E41,"")</f>
        <v>471175</v>
      </c>
      <c r="E41">
        <f>IF(ASR_table!F41&lt;&gt;"",ASR_table!F41,"")</f>
        <v>2</v>
      </c>
      <c r="F41">
        <f>IF(ASR_table!G41&lt;&gt;"",ASR_table!G41,"")</f>
        <v>154875</v>
      </c>
      <c r="G41">
        <f>IF(ASR_table!H41&lt;&gt;"",ASR_table!H41,"")</f>
        <v>10</v>
      </c>
      <c r="H41" t="str">
        <f>IF(ASR_table!I41&lt;&gt;"",ASR_table!I41,"")</f>
        <v/>
      </c>
      <c r="I41" t="str">
        <f>IF(ASR_table!J41&lt;&gt;"",ASR_table!J41,"")</f>
        <v/>
      </c>
      <c r="J41" t="str">
        <f>IF(ASR_table!K41&lt;&gt;"",ASR_table!K41,"")</f>
        <v/>
      </c>
      <c r="K41" t="str">
        <f>IF(ASR_table!L41&lt;&gt;"",ASR_table!L41,"")</f>
        <v/>
      </c>
      <c r="L41">
        <f>IF(ASR_table!M41&lt;&gt;"",ASR_table!M41,"")</f>
        <v>1039400</v>
      </c>
    </row>
    <row r="42" spans="1:12">
      <c r="A42" t="str">
        <f t="shared" si="0"/>
        <v>ASR</v>
      </c>
      <c r="B42" t="str">
        <f>IF(ASR_table!C42&lt;&gt;"",ASR_table!C42,"")</f>
        <v>ASR_ALT2V-ASR_BASE</v>
      </c>
      <c r="C42" t="str">
        <f>IF(ASR_table!D42&lt;&gt;"",ASR_table!D42,"")</f>
        <v xml:space="preserve">MeanPOS.SO4SfAvg20000315 </v>
      </c>
      <c r="D42" t="str">
        <f>IF(ASR_table!E42&lt;&gt;"",ASR_table!E42,"")</f>
        <v/>
      </c>
      <c r="E42" t="str">
        <f>IF(ASR_table!F42&lt;&gt;"",ASR_table!F42,"")</f>
        <v/>
      </c>
      <c r="F42" t="str">
        <f>IF(ASR_table!G42&lt;&gt;"",ASR_table!G42,"")</f>
        <v/>
      </c>
      <c r="G42" t="str">
        <f>IF(ASR_table!H42&lt;&gt;"",ASR_table!H42,"")</f>
        <v/>
      </c>
      <c r="H42">
        <f>IF(ASR_table!I42&lt;&gt;"",ASR_table!I42,"")</f>
        <v>0</v>
      </c>
      <c r="I42">
        <f>IF(ASR_table!J42&lt;&gt;"",ASR_table!J42,"")</f>
        <v>-5</v>
      </c>
      <c r="J42">
        <v>0</v>
      </c>
      <c r="K42">
        <f>IF(ASR_table!L42&lt;&gt;"",ASR_table!L42,"")</f>
        <v>5</v>
      </c>
      <c r="L42">
        <f>IF(ASR_table!M42&lt;&gt;"",ASR_table!M42,"")</f>
        <v>1039400</v>
      </c>
    </row>
    <row r="43" spans="1:12">
      <c r="A43" t="str">
        <f t="shared" si="0"/>
        <v/>
      </c>
      <c r="B43" t="str">
        <f>IF(ASR_table!C43&lt;&gt;"",ASR_table!C43,"")</f>
        <v/>
      </c>
      <c r="C43" t="str">
        <f>IF(ASR_table!D43&lt;&gt;"",ASR_table!D43,"")</f>
        <v/>
      </c>
      <c r="D43" t="str">
        <f>IF(ASR_table!E43&lt;&gt;"",ASR_table!E43,"")</f>
        <v/>
      </c>
      <c r="E43" t="str">
        <f>IF(ASR_table!F43&lt;&gt;"",ASR_table!F43,"")</f>
        <v/>
      </c>
      <c r="F43" t="str">
        <f>IF(ASR_table!G43&lt;&gt;"",ASR_table!G43,"")</f>
        <v/>
      </c>
      <c r="G43" t="str">
        <f>IF(ASR_table!H43&lt;&gt;"",ASR_table!H43,"")</f>
        <v/>
      </c>
      <c r="H43" t="str">
        <f>IF(ASR_table!I43&lt;&gt;"",ASR_table!I43,"")</f>
        <v/>
      </c>
      <c r="I43" t="str">
        <f>IF(ASR_table!J43&lt;&gt;"",ASR_table!J43,"")</f>
        <v/>
      </c>
      <c r="J43" t="str">
        <f>IF(ASR_table!K43&lt;&gt;"",ASR_table!K43,"")</f>
        <v/>
      </c>
      <c r="K43" t="str">
        <f>IF(ASR_table!L43&lt;&gt;"",ASR_table!L43,"")</f>
        <v/>
      </c>
      <c r="L43" t="str">
        <f>IF(ASR_table!M43&lt;&gt;"",ASR_table!M43,"")</f>
        <v/>
      </c>
    </row>
    <row r="44" spans="1:12">
      <c r="A44" t="str">
        <f t="shared" si="0"/>
        <v>ASR</v>
      </c>
      <c r="B44" t="str">
        <f>IF(ASR_table!C44&lt;&gt;"",ASR_table!C44,"")</f>
        <v>ASR_BASE</v>
      </c>
      <c r="C44" t="str">
        <f>IF(ASR_table!D44&lt;&gt;"",ASR_table!D44,"")</f>
        <v xml:space="preserve">MeanRaw.SO4SfAvg19740531 </v>
      </c>
      <c r="D44">
        <f>IF(ASR_table!E44&lt;&gt;"",ASR_table!E44,"")</f>
        <v>142250</v>
      </c>
      <c r="E44">
        <f>IF(ASR_table!F44&lt;&gt;"",ASR_table!F44,"")</f>
        <v>2</v>
      </c>
      <c r="F44">
        <f>IF(ASR_table!G44&lt;&gt;"",ASR_table!G44,"")</f>
        <v>86075</v>
      </c>
      <c r="G44">
        <f>IF(ASR_table!H44&lt;&gt;"",ASR_table!H44,"")</f>
        <v>10</v>
      </c>
      <c r="H44" t="str">
        <f>IF(ASR_table!I44&lt;&gt;"",ASR_table!I44,"")</f>
        <v/>
      </c>
      <c r="I44" t="str">
        <f>IF(ASR_table!J44&lt;&gt;"",ASR_table!J44,"")</f>
        <v/>
      </c>
      <c r="J44" t="str">
        <f>IF(ASR_table!K44&lt;&gt;"",ASR_table!K44,"")</f>
        <v/>
      </c>
      <c r="K44" t="str">
        <f>IF(ASR_table!L44&lt;&gt;"",ASR_table!L44,"")</f>
        <v/>
      </c>
      <c r="L44">
        <f>IF(ASR_table!M44&lt;&gt;"",ASR_table!M44,"")</f>
        <v>1039400</v>
      </c>
    </row>
    <row r="45" spans="1:12">
      <c r="A45" t="str">
        <f t="shared" si="0"/>
        <v>ASR</v>
      </c>
      <c r="B45" t="str">
        <f>IF(ASR_table!C45&lt;&gt;"",ASR_table!C45,"")</f>
        <v>ASR_ALT2V</v>
      </c>
      <c r="C45" t="str">
        <f>IF(ASR_table!D45&lt;&gt;"",ASR_table!D45,"")</f>
        <v xml:space="preserve">MeanRaw.SO4SfAvg19740531 </v>
      </c>
      <c r="D45">
        <f>IF(ASR_table!E45&lt;&gt;"",ASR_table!E45,"")</f>
        <v>143200</v>
      </c>
      <c r="E45">
        <f>IF(ASR_table!F45&lt;&gt;"",ASR_table!F45,"")</f>
        <v>2</v>
      </c>
      <c r="F45">
        <f>IF(ASR_table!G45&lt;&gt;"",ASR_table!G45,"")</f>
        <v>87975</v>
      </c>
      <c r="G45">
        <f>IF(ASR_table!H45&lt;&gt;"",ASR_table!H45,"")</f>
        <v>10</v>
      </c>
      <c r="H45" t="str">
        <f>IF(ASR_table!I45&lt;&gt;"",ASR_table!I45,"")</f>
        <v/>
      </c>
      <c r="I45" t="str">
        <f>IF(ASR_table!J45&lt;&gt;"",ASR_table!J45,"")</f>
        <v/>
      </c>
      <c r="J45" t="str">
        <f>IF(ASR_table!K45&lt;&gt;"",ASR_table!K45,"")</f>
        <v/>
      </c>
      <c r="K45" t="str">
        <f>IF(ASR_table!L45&lt;&gt;"",ASR_table!L45,"")</f>
        <v/>
      </c>
      <c r="L45">
        <f>IF(ASR_table!M45&lt;&gt;"",ASR_table!M45,"")</f>
        <v>1039400</v>
      </c>
    </row>
    <row r="46" spans="1:12">
      <c r="A46" t="str">
        <f t="shared" si="0"/>
        <v>ASR</v>
      </c>
      <c r="B46" t="str">
        <f>IF(ASR_table!C46&lt;&gt;"",ASR_table!C46,"")</f>
        <v>ASR_ALT2V-ASR_BASE</v>
      </c>
      <c r="C46" t="str">
        <f>IF(ASR_table!D46&lt;&gt;"",ASR_table!D46,"")</f>
        <v xml:space="preserve">MeanRaw.SO4SfAvg19740531 </v>
      </c>
      <c r="D46" t="str">
        <f>IF(ASR_table!E46&lt;&gt;"",ASR_table!E46,"")</f>
        <v/>
      </c>
      <c r="E46" t="str">
        <f>IF(ASR_table!F46&lt;&gt;"",ASR_table!F46,"")</f>
        <v/>
      </c>
      <c r="F46" t="str">
        <f>IF(ASR_table!G46&lt;&gt;"",ASR_table!G46,"")</f>
        <v/>
      </c>
      <c r="G46" t="str">
        <f>IF(ASR_table!H46&lt;&gt;"",ASR_table!H46,"")</f>
        <v/>
      </c>
      <c r="H46">
        <f>IF(ASR_table!I46&lt;&gt;"",ASR_table!I46,"")</f>
        <v>0</v>
      </c>
      <c r="I46">
        <f>IF(ASR_table!J46&lt;&gt;"",ASR_table!J46,"")</f>
        <v>-5</v>
      </c>
      <c r="J46">
        <f>IF(ASR_table!K46&lt;&gt;"",ASR_table!K46,"")</f>
        <v>175</v>
      </c>
      <c r="K46">
        <f>IF(ASR_table!L46&lt;&gt;"",ASR_table!L46,"")</f>
        <v>5</v>
      </c>
      <c r="L46">
        <f>IF(ASR_table!M46&lt;&gt;"",ASR_table!M46,"")</f>
        <v>1039400</v>
      </c>
    </row>
    <row r="47" spans="1:12">
      <c r="A47" t="str">
        <f t="shared" si="0"/>
        <v/>
      </c>
      <c r="B47" t="str">
        <f>IF(ASR_table!C47&lt;&gt;"",ASR_table!C47,"")</f>
        <v/>
      </c>
      <c r="C47" t="str">
        <f>IF(ASR_table!D47&lt;&gt;"",ASR_table!D47,"")</f>
        <v/>
      </c>
      <c r="D47" t="str">
        <f>IF(ASR_table!E47&lt;&gt;"",ASR_table!E47,"")</f>
        <v/>
      </c>
      <c r="E47" t="str">
        <f>IF(ASR_table!F47&lt;&gt;"",ASR_table!F47,"")</f>
        <v/>
      </c>
      <c r="F47" t="str">
        <f>IF(ASR_table!G47&lt;&gt;"",ASR_table!G47,"")</f>
        <v/>
      </c>
      <c r="G47" t="str">
        <f>IF(ASR_table!H47&lt;&gt;"",ASR_table!H47,"")</f>
        <v/>
      </c>
      <c r="H47" t="str">
        <f>IF(ASR_table!I47&lt;&gt;"",ASR_table!I47,"")</f>
        <v/>
      </c>
      <c r="I47" t="str">
        <f>IF(ASR_table!J47&lt;&gt;"",ASR_table!J47,"")</f>
        <v/>
      </c>
      <c r="J47" t="str">
        <f>IF(ASR_table!K47&lt;&gt;"",ASR_table!K47,"")</f>
        <v/>
      </c>
      <c r="K47" t="str">
        <f>IF(ASR_table!L47&lt;&gt;"",ASR_table!L47,"")</f>
        <v/>
      </c>
      <c r="L47" t="str">
        <f>IF(ASR_table!M47&lt;&gt;"",ASR_table!M47,"")</f>
        <v/>
      </c>
    </row>
    <row r="48" spans="1:12">
      <c r="A48" t="str">
        <f t="shared" si="0"/>
        <v>ASR</v>
      </c>
      <c r="B48" t="str">
        <f>IF(ASR_table!C48&lt;&gt;"",ASR_table!C48,"")</f>
        <v>ASR_BASE</v>
      </c>
      <c r="C48" t="str">
        <f>IF(ASR_table!D48&lt;&gt;"",ASR_table!D48,"")</f>
        <v xml:space="preserve">MeanRaw.SO4SfAvg19741028 </v>
      </c>
      <c r="D48">
        <f>IF(ASR_table!E48&lt;&gt;"",ASR_table!E48,"")</f>
        <v>602275</v>
      </c>
      <c r="E48">
        <f>IF(ASR_table!F48&lt;&gt;"",ASR_table!F48,"")</f>
        <v>2</v>
      </c>
      <c r="F48">
        <f>IF(ASR_table!G48&lt;&gt;"",ASR_table!G48,"")</f>
        <v>235400</v>
      </c>
      <c r="G48">
        <f>IF(ASR_table!H48&lt;&gt;"",ASR_table!H48,"")</f>
        <v>10</v>
      </c>
      <c r="H48" t="str">
        <f>IF(ASR_table!I48&lt;&gt;"",ASR_table!I48,"")</f>
        <v/>
      </c>
      <c r="I48" t="str">
        <f>IF(ASR_table!J48&lt;&gt;"",ASR_table!J48,"")</f>
        <v/>
      </c>
      <c r="J48" t="str">
        <f>IF(ASR_table!K48&lt;&gt;"",ASR_table!K48,"")</f>
        <v/>
      </c>
      <c r="K48" t="str">
        <f>IF(ASR_table!L48&lt;&gt;"",ASR_table!L48,"")</f>
        <v/>
      </c>
      <c r="L48">
        <f>IF(ASR_table!M48&lt;&gt;"",ASR_table!M48,"")</f>
        <v>1039400</v>
      </c>
    </row>
    <row r="49" spans="1:12">
      <c r="A49" t="str">
        <f t="shared" si="0"/>
        <v>ASR</v>
      </c>
      <c r="B49" t="str">
        <f>IF(ASR_table!C49&lt;&gt;"",ASR_table!C49,"")</f>
        <v>ASR_ALT2V</v>
      </c>
      <c r="C49" t="str">
        <f>IF(ASR_table!D49&lt;&gt;"",ASR_table!D49,"")</f>
        <v xml:space="preserve">MeanRaw.SO4SfAvg19741028 </v>
      </c>
      <c r="D49">
        <f>IF(ASR_table!E49&lt;&gt;"",ASR_table!E49,"")</f>
        <v>602550</v>
      </c>
      <c r="E49">
        <f>IF(ASR_table!F49&lt;&gt;"",ASR_table!F49,"")</f>
        <v>2</v>
      </c>
      <c r="F49">
        <f>IF(ASR_table!G49&lt;&gt;"",ASR_table!G49,"")</f>
        <v>236025</v>
      </c>
      <c r="G49">
        <f>IF(ASR_table!H49&lt;&gt;"",ASR_table!H49,"")</f>
        <v>10</v>
      </c>
      <c r="H49" t="str">
        <f>IF(ASR_table!I49&lt;&gt;"",ASR_table!I49,"")</f>
        <v/>
      </c>
      <c r="I49" t="str">
        <f>IF(ASR_table!J49&lt;&gt;"",ASR_table!J49,"")</f>
        <v/>
      </c>
      <c r="J49" t="str">
        <f>IF(ASR_table!K49&lt;&gt;"",ASR_table!K49,"")</f>
        <v/>
      </c>
      <c r="K49" t="str">
        <f>IF(ASR_table!L49&lt;&gt;"",ASR_table!L49,"")</f>
        <v/>
      </c>
      <c r="L49">
        <f>IF(ASR_table!M49&lt;&gt;"",ASR_table!M49,"")</f>
        <v>1039400</v>
      </c>
    </row>
    <row r="50" spans="1:12">
      <c r="A50" t="str">
        <f t="shared" si="0"/>
        <v>ASR</v>
      </c>
      <c r="B50" t="str">
        <f>IF(ASR_table!C50&lt;&gt;"",ASR_table!C50,"")</f>
        <v>ASR_ALT2V-ASR_BASE</v>
      </c>
      <c r="C50" t="str">
        <f>IF(ASR_table!D50&lt;&gt;"",ASR_table!D50,"")</f>
        <v xml:space="preserve">MeanRaw.SO4SfAvg19741028 </v>
      </c>
      <c r="D50" t="str">
        <f>IF(ASR_table!E50&lt;&gt;"",ASR_table!E50,"")</f>
        <v/>
      </c>
      <c r="E50" t="str">
        <f>IF(ASR_table!F50&lt;&gt;"",ASR_table!F50,"")</f>
        <v/>
      </c>
      <c r="F50" t="str">
        <f>IF(ASR_table!G50&lt;&gt;"",ASR_table!G50,"")</f>
        <v/>
      </c>
      <c r="G50" t="str">
        <f>IF(ASR_table!H50&lt;&gt;"",ASR_table!H50,"")</f>
        <v/>
      </c>
      <c r="H50">
        <f>IF(ASR_table!I50&lt;&gt;"",ASR_table!I50,"")</f>
        <v>0</v>
      </c>
      <c r="I50">
        <f>IF(ASR_table!J50&lt;&gt;"",ASR_table!J50,"")</f>
        <v>-5</v>
      </c>
      <c r="J50">
        <f>IF(ASR_table!K50&lt;&gt;"",ASR_table!K50,"")</f>
        <v>0</v>
      </c>
      <c r="K50">
        <f>IF(ASR_table!L50&lt;&gt;"",ASR_table!L50,"")</f>
        <v>5</v>
      </c>
      <c r="L50">
        <f>IF(ASR_table!M50&lt;&gt;"",ASR_table!M50,"")</f>
        <v>1039400</v>
      </c>
    </row>
    <row r="51" spans="1:12">
      <c r="A51" t="str">
        <f t="shared" si="0"/>
        <v/>
      </c>
      <c r="B51" t="str">
        <f>IF(ASR_table!C51&lt;&gt;"",ASR_table!C51,"")</f>
        <v/>
      </c>
      <c r="C51" t="str">
        <f>IF(ASR_table!D51&lt;&gt;"",ASR_table!D51,"")</f>
        <v/>
      </c>
      <c r="D51" t="str">
        <f>IF(ASR_table!E51&lt;&gt;"",ASR_table!E51,"")</f>
        <v/>
      </c>
      <c r="E51" t="str">
        <f>IF(ASR_table!F51&lt;&gt;"",ASR_table!F51,"")</f>
        <v/>
      </c>
      <c r="F51" t="str">
        <f>IF(ASR_table!G51&lt;&gt;"",ASR_table!G51,"")</f>
        <v/>
      </c>
      <c r="G51" t="str">
        <f>IF(ASR_table!H51&lt;&gt;"",ASR_table!H51,"")</f>
        <v/>
      </c>
      <c r="H51" t="str">
        <f>IF(ASR_table!I51&lt;&gt;"",ASR_table!I51,"")</f>
        <v/>
      </c>
      <c r="I51" t="str">
        <f>IF(ASR_table!J51&lt;&gt;"",ASR_table!J51,"")</f>
        <v/>
      </c>
      <c r="J51" t="str">
        <f>IF(ASR_table!K51&lt;&gt;"",ASR_table!K51,"")</f>
        <v/>
      </c>
      <c r="K51" t="str">
        <f>IF(ASR_table!L51&lt;&gt;"",ASR_table!L51,"")</f>
        <v/>
      </c>
      <c r="L51" t="str">
        <f>IF(ASR_table!M51&lt;&gt;"",ASR_table!M51,"")</f>
        <v/>
      </c>
    </row>
    <row r="52" spans="1:12">
      <c r="A52" t="str">
        <f t="shared" si="0"/>
        <v>ASR</v>
      </c>
      <c r="B52" t="str">
        <f>IF(ASR_table!C52&lt;&gt;"",ASR_table!C52,"")</f>
        <v>ASR_BASE</v>
      </c>
      <c r="C52" t="str">
        <f>IF(ASR_table!D52&lt;&gt;"",ASR_table!D52,"")</f>
        <v xml:space="preserve">MeanRaw.SO4SfAvg19811021 </v>
      </c>
      <c r="D52">
        <f>IF(ASR_table!E52&lt;&gt;"",ASR_table!E52,"")</f>
        <v>507150</v>
      </c>
      <c r="E52">
        <f>IF(ASR_table!F52&lt;&gt;"",ASR_table!F52,"")</f>
        <v>2</v>
      </c>
      <c r="F52">
        <f>IF(ASR_table!G52&lt;&gt;"",ASR_table!G52,"")</f>
        <v>233850</v>
      </c>
      <c r="G52">
        <f>IF(ASR_table!H52&lt;&gt;"",ASR_table!H52,"")</f>
        <v>10</v>
      </c>
      <c r="H52" t="str">
        <f>IF(ASR_table!I52&lt;&gt;"",ASR_table!I52,"")</f>
        <v/>
      </c>
      <c r="I52" t="str">
        <f>IF(ASR_table!J52&lt;&gt;"",ASR_table!J52,"")</f>
        <v/>
      </c>
      <c r="J52" t="str">
        <f>IF(ASR_table!K52&lt;&gt;"",ASR_table!K52,"")</f>
        <v/>
      </c>
      <c r="K52" t="str">
        <f>IF(ASR_table!L52&lt;&gt;"",ASR_table!L52,"")</f>
        <v/>
      </c>
      <c r="L52">
        <f>IF(ASR_table!M52&lt;&gt;"",ASR_table!M52,"")</f>
        <v>1039400</v>
      </c>
    </row>
    <row r="53" spans="1:12">
      <c r="A53" t="str">
        <f t="shared" si="0"/>
        <v>ASR</v>
      </c>
      <c r="B53" t="str">
        <f>IF(ASR_table!C53&lt;&gt;"",ASR_table!C53,"")</f>
        <v>ASR_ALT2V</v>
      </c>
      <c r="C53" t="str">
        <f>IF(ASR_table!D53&lt;&gt;"",ASR_table!D53,"")</f>
        <v xml:space="preserve">MeanRaw.SO4SfAvg19811021 </v>
      </c>
      <c r="D53">
        <f>IF(ASR_table!E53&lt;&gt;"",ASR_table!E53,"")</f>
        <v>509225</v>
      </c>
      <c r="E53">
        <f>IF(ASR_table!F53&lt;&gt;"",ASR_table!F53,"")</f>
        <v>2</v>
      </c>
      <c r="F53">
        <f>IF(ASR_table!G53&lt;&gt;"",ASR_table!G53,"")</f>
        <v>236575</v>
      </c>
      <c r="G53">
        <f>IF(ASR_table!H53&lt;&gt;"",ASR_table!H53,"")</f>
        <v>10</v>
      </c>
      <c r="H53" t="str">
        <f>IF(ASR_table!I53&lt;&gt;"",ASR_table!I53,"")</f>
        <v/>
      </c>
      <c r="I53" t="str">
        <f>IF(ASR_table!J53&lt;&gt;"",ASR_table!J53,"")</f>
        <v/>
      </c>
      <c r="J53" t="str">
        <f>IF(ASR_table!K53&lt;&gt;"",ASR_table!K53,"")</f>
        <v/>
      </c>
      <c r="K53" t="str">
        <f>IF(ASR_table!L53&lt;&gt;"",ASR_table!L53,"")</f>
        <v/>
      </c>
      <c r="L53">
        <f>IF(ASR_table!M53&lt;&gt;"",ASR_table!M53,"")</f>
        <v>1039400</v>
      </c>
    </row>
    <row r="54" spans="1:12">
      <c r="A54" t="str">
        <f t="shared" si="0"/>
        <v>ASR</v>
      </c>
      <c r="B54" t="str">
        <f>IF(ASR_table!C54&lt;&gt;"",ASR_table!C54,"")</f>
        <v>ASR_ALT2V-ASR_BASE</v>
      </c>
      <c r="C54" t="str">
        <f>IF(ASR_table!D54&lt;&gt;"",ASR_table!D54,"")</f>
        <v xml:space="preserve">MeanRaw.SO4SfAvg19811021 </v>
      </c>
      <c r="D54" t="str">
        <f>IF(ASR_table!E54&lt;&gt;"",ASR_table!E54,"")</f>
        <v/>
      </c>
      <c r="E54" t="str">
        <f>IF(ASR_table!F54&lt;&gt;"",ASR_table!F54,"")</f>
        <v/>
      </c>
      <c r="F54" t="str">
        <f>IF(ASR_table!G54&lt;&gt;"",ASR_table!G54,"")</f>
        <v/>
      </c>
      <c r="G54" t="str">
        <f>IF(ASR_table!H54&lt;&gt;"",ASR_table!H54,"")</f>
        <v/>
      </c>
      <c r="H54">
        <f>IF(ASR_table!I54&lt;&gt;"",ASR_table!I54,"")</f>
        <v>0</v>
      </c>
      <c r="I54">
        <f>IF(ASR_table!J54&lt;&gt;"",ASR_table!J54,"")</f>
        <v>-5</v>
      </c>
      <c r="J54">
        <f>IF(ASR_table!K54&lt;&gt;"",ASR_table!K54,"")</f>
        <v>0</v>
      </c>
      <c r="K54">
        <f>IF(ASR_table!L54&lt;&gt;"",ASR_table!L54,"")</f>
        <v>5</v>
      </c>
      <c r="L54">
        <f>IF(ASR_table!M54&lt;&gt;"",ASR_table!M54,"")</f>
        <v>1039400</v>
      </c>
    </row>
    <row r="55" spans="1:12">
      <c r="A55" t="str">
        <f t="shared" si="0"/>
        <v/>
      </c>
      <c r="B55" t="str">
        <f>IF(ASR_table!C55&lt;&gt;"",ASR_table!C55,"")</f>
        <v/>
      </c>
      <c r="C55" t="str">
        <f>IF(ASR_table!D55&lt;&gt;"",ASR_table!D55,"")</f>
        <v/>
      </c>
      <c r="D55" t="str">
        <f>IF(ASR_table!E55&lt;&gt;"",ASR_table!E55,"")</f>
        <v/>
      </c>
      <c r="E55" t="str">
        <f>IF(ASR_table!F55&lt;&gt;"",ASR_table!F55,"")</f>
        <v/>
      </c>
      <c r="F55" t="str">
        <f>IF(ASR_table!G55&lt;&gt;"",ASR_table!G55,"")</f>
        <v/>
      </c>
      <c r="G55" t="str">
        <f>IF(ASR_table!H55&lt;&gt;"",ASR_table!H55,"")</f>
        <v/>
      </c>
      <c r="H55" t="str">
        <f>IF(ASR_table!I55&lt;&gt;"",ASR_table!I55,"")</f>
        <v/>
      </c>
      <c r="I55" t="str">
        <f>IF(ASR_table!J55&lt;&gt;"",ASR_table!J55,"")</f>
        <v/>
      </c>
      <c r="J55" t="str">
        <f>IF(ASR_table!K55&lt;&gt;"",ASR_table!K55,"")</f>
        <v/>
      </c>
      <c r="K55" t="str">
        <f>IF(ASR_table!L55&lt;&gt;"",ASR_table!L55,"")</f>
        <v/>
      </c>
      <c r="L55" t="str">
        <f>IF(ASR_table!M55&lt;&gt;"",ASR_table!M55,"")</f>
        <v/>
      </c>
    </row>
    <row r="56" spans="1:12">
      <c r="A56" t="str">
        <f t="shared" si="0"/>
        <v>ASR</v>
      </c>
      <c r="B56" t="str">
        <f>IF(ASR_table!C56&lt;&gt;"",ASR_table!C56,"")</f>
        <v>ASR_BASE</v>
      </c>
      <c r="C56" t="str">
        <f>IF(ASR_table!D56&lt;&gt;"",ASR_table!D56,"")</f>
        <v xml:space="preserve">MeanRaw.SO4SfAvg19820519 </v>
      </c>
      <c r="D56">
        <f>IF(ASR_table!E56&lt;&gt;"",ASR_table!E56,"")</f>
        <v>310950</v>
      </c>
      <c r="E56">
        <f>IF(ASR_table!F56&lt;&gt;"",ASR_table!F56,"")</f>
        <v>2</v>
      </c>
      <c r="F56">
        <f>IF(ASR_table!G56&lt;&gt;"",ASR_table!G56,"")</f>
        <v>146475</v>
      </c>
      <c r="G56">
        <f>IF(ASR_table!H56&lt;&gt;"",ASR_table!H56,"")</f>
        <v>10</v>
      </c>
      <c r="H56" t="str">
        <f>IF(ASR_table!I56&lt;&gt;"",ASR_table!I56,"")</f>
        <v/>
      </c>
      <c r="I56" t="str">
        <f>IF(ASR_table!J56&lt;&gt;"",ASR_table!J56,"")</f>
        <v/>
      </c>
      <c r="J56" t="str">
        <f>IF(ASR_table!K56&lt;&gt;"",ASR_table!K56,"")</f>
        <v/>
      </c>
      <c r="K56" t="str">
        <f>IF(ASR_table!L56&lt;&gt;"",ASR_table!L56,"")</f>
        <v/>
      </c>
      <c r="L56">
        <f>IF(ASR_table!M56&lt;&gt;"",ASR_table!M56,"")</f>
        <v>1039400</v>
      </c>
    </row>
    <row r="57" spans="1:12">
      <c r="A57" t="str">
        <f t="shared" si="0"/>
        <v>ASR</v>
      </c>
      <c r="B57" t="str">
        <f>IF(ASR_table!C57&lt;&gt;"",ASR_table!C57,"")</f>
        <v>ASR_ALT2V</v>
      </c>
      <c r="C57" t="str">
        <f>IF(ASR_table!D57&lt;&gt;"",ASR_table!D57,"")</f>
        <v xml:space="preserve">MeanRaw.SO4SfAvg19820519 </v>
      </c>
      <c r="D57">
        <f>IF(ASR_table!E57&lt;&gt;"",ASR_table!E57,"")</f>
        <v>313725</v>
      </c>
      <c r="E57">
        <f>IF(ASR_table!F57&lt;&gt;"",ASR_table!F57,"")</f>
        <v>2</v>
      </c>
      <c r="F57">
        <f>IF(ASR_table!G57&lt;&gt;"",ASR_table!G57,"")</f>
        <v>151500</v>
      </c>
      <c r="G57">
        <f>IF(ASR_table!H57&lt;&gt;"",ASR_table!H57,"")</f>
        <v>10</v>
      </c>
      <c r="H57" t="str">
        <f>IF(ASR_table!I57&lt;&gt;"",ASR_table!I57,"")</f>
        <v/>
      </c>
      <c r="I57" t="str">
        <f>IF(ASR_table!J57&lt;&gt;"",ASR_table!J57,"")</f>
        <v/>
      </c>
      <c r="J57" t="str">
        <f>IF(ASR_table!K57&lt;&gt;"",ASR_table!K57,"")</f>
        <v/>
      </c>
      <c r="K57" t="str">
        <f>IF(ASR_table!L57&lt;&gt;"",ASR_table!L57,"")</f>
        <v/>
      </c>
      <c r="L57">
        <f>IF(ASR_table!M57&lt;&gt;"",ASR_table!M57,"")</f>
        <v>1039400</v>
      </c>
    </row>
    <row r="58" spans="1:12">
      <c r="A58" t="str">
        <f t="shared" si="0"/>
        <v>ASR</v>
      </c>
      <c r="B58" t="str">
        <f>IF(ASR_table!C58&lt;&gt;"",ASR_table!C58,"")</f>
        <v>ASR_ALT2V-ASR_BASE</v>
      </c>
      <c r="C58" t="str">
        <f>IF(ASR_table!D58&lt;&gt;"",ASR_table!D58,"")</f>
        <v xml:space="preserve">MeanRaw.SO4SfAvg19820519 </v>
      </c>
      <c r="D58" t="str">
        <f>IF(ASR_table!E58&lt;&gt;"",ASR_table!E58,"")</f>
        <v/>
      </c>
      <c r="E58" t="str">
        <f>IF(ASR_table!F58&lt;&gt;"",ASR_table!F58,"")</f>
        <v/>
      </c>
      <c r="F58" t="str">
        <f>IF(ASR_table!G58&lt;&gt;"",ASR_table!G58,"")</f>
        <v/>
      </c>
      <c r="G58" t="str">
        <f>IF(ASR_table!H58&lt;&gt;"",ASR_table!H58,"")</f>
        <v/>
      </c>
      <c r="H58">
        <f>IF(ASR_table!I58&lt;&gt;"",ASR_table!I58,"")</f>
        <v>0</v>
      </c>
      <c r="I58">
        <f>IF(ASR_table!J58&lt;&gt;"",ASR_table!J58,"")</f>
        <v>-5</v>
      </c>
      <c r="J58">
        <f>IF(ASR_table!K58&lt;&gt;"",ASR_table!K58,"")</f>
        <v>1675</v>
      </c>
      <c r="K58">
        <f>IF(ASR_table!L58&lt;&gt;"",ASR_table!L58,"")</f>
        <v>5</v>
      </c>
      <c r="L58">
        <f>IF(ASR_table!M58&lt;&gt;"",ASR_table!M58,"")</f>
        <v>1039400</v>
      </c>
    </row>
    <row r="59" spans="1:12">
      <c r="A59" t="str">
        <f t="shared" si="0"/>
        <v/>
      </c>
      <c r="B59" t="str">
        <f>IF(ASR_table!C59&lt;&gt;"",ASR_table!C59,"")</f>
        <v/>
      </c>
      <c r="C59" t="str">
        <f>IF(ASR_table!D59&lt;&gt;"",ASR_table!D59,"")</f>
        <v/>
      </c>
      <c r="D59" t="str">
        <f>IF(ASR_table!E59&lt;&gt;"",ASR_table!E59,"")</f>
        <v/>
      </c>
      <c r="E59" t="str">
        <f>IF(ASR_table!F59&lt;&gt;"",ASR_table!F59,"")</f>
        <v/>
      </c>
      <c r="F59" t="str">
        <f>IF(ASR_table!G59&lt;&gt;"",ASR_table!G59,"")</f>
        <v/>
      </c>
      <c r="G59" t="str">
        <f>IF(ASR_table!H59&lt;&gt;"",ASR_table!H59,"")</f>
        <v/>
      </c>
      <c r="H59" t="str">
        <f>IF(ASR_table!I59&lt;&gt;"",ASR_table!I59,"")</f>
        <v/>
      </c>
      <c r="I59" t="str">
        <f>IF(ASR_table!J59&lt;&gt;"",ASR_table!J59,"")</f>
        <v/>
      </c>
      <c r="J59" t="str">
        <f>IF(ASR_table!K59&lt;&gt;"",ASR_table!K59,"")</f>
        <v/>
      </c>
      <c r="K59" t="str">
        <f>IF(ASR_table!L59&lt;&gt;"",ASR_table!L59,"")</f>
        <v/>
      </c>
      <c r="L59" t="str">
        <f>IF(ASR_table!M59&lt;&gt;"",ASR_table!M59,"")</f>
        <v/>
      </c>
    </row>
    <row r="60" spans="1:12">
      <c r="A60" t="str">
        <f t="shared" si="0"/>
        <v>ASR</v>
      </c>
      <c r="B60" t="str">
        <f>IF(ASR_table!C60&lt;&gt;"",ASR_table!C60,"")</f>
        <v>ASR_BASE</v>
      </c>
      <c r="C60" t="str">
        <f>IF(ASR_table!D60&lt;&gt;"",ASR_table!D60,"")</f>
        <v xml:space="preserve">MeanRaw.SO4SfAvg19891108 </v>
      </c>
      <c r="D60">
        <f>IF(ASR_table!E60&lt;&gt;"",ASR_table!E60,"")</f>
        <v>409050</v>
      </c>
      <c r="E60">
        <f>IF(ASR_table!F60&lt;&gt;"",ASR_table!F60,"")</f>
        <v>2</v>
      </c>
      <c r="F60">
        <f>IF(ASR_table!G60&lt;&gt;"",ASR_table!G60,"")</f>
        <v>162950</v>
      </c>
      <c r="G60">
        <f>IF(ASR_table!H60&lt;&gt;"",ASR_table!H60,"")</f>
        <v>10</v>
      </c>
      <c r="H60" t="str">
        <f>IF(ASR_table!I60&lt;&gt;"",ASR_table!I60,"")</f>
        <v/>
      </c>
      <c r="I60" t="str">
        <f>IF(ASR_table!J60&lt;&gt;"",ASR_table!J60,"")</f>
        <v/>
      </c>
      <c r="J60" t="str">
        <f>IF(ASR_table!K60&lt;&gt;"",ASR_table!K60,"")</f>
        <v/>
      </c>
      <c r="K60" t="str">
        <f>IF(ASR_table!L60&lt;&gt;"",ASR_table!L60,"")</f>
        <v/>
      </c>
      <c r="L60">
        <f>IF(ASR_table!M60&lt;&gt;"",ASR_table!M60,"")</f>
        <v>1039400</v>
      </c>
    </row>
    <row r="61" spans="1:12">
      <c r="A61" t="str">
        <f t="shared" si="0"/>
        <v>ASR</v>
      </c>
      <c r="B61" t="str">
        <f>IF(ASR_table!C61&lt;&gt;"",ASR_table!C61,"")</f>
        <v>ASR_ALT2V</v>
      </c>
      <c r="C61" t="str">
        <f>IF(ASR_table!D61&lt;&gt;"",ASR_table!D61,"")</f>
        <v xml:space="preserve">MeanRaw.SO4SfAvg19891108 </v>
      </c>
      <c r="D61">
        <f>IF(ASR_table!E61&lt;&gt;"",ASR_table!E61,"")</f>
        <v>412000</v>
      </c>
      <c r="E61">
        <f>IF(ASR_table!F61&lt;&gt;"",ASR_table!F61,"")</f>
        <v>2</v>
      </c>
      <c r="F61">
        <f>IF(ASR_table!G61&lt;&gt;"",ASR_table!G61,"")</f>
        <v>163700</v>
      </c>
      <c r="G61">
        <f>IF(ASR_table!H61&lt;&gt;"",ASR_table!H61,"")</f>
        <v>10</v>
      </c>
      <c r="H61" t="str">
        <f>IF(ASR_table!I61&lt;&gt;"",ASR_table!I61,"")</f>
        <v/>
      </c>
      <c r="I61" t="str">
        <f>IF(ASR_table!J61&lt;&gt;"",ASR_table!J61,"")</f>
        <v/>
      </c>
      <c r="J61" t="str">
        <f>IF(ASR_table!K61&lt;&gt;"",ASR_table!K61,"")</f>
        <v/>
      </c>
      <c r="K61" t="str">
        <f>IF(ASR_table!L61&lt;&gt;"",ASR_table!L61,"")</f>
        <v/>
      </c>
      <c r="L61">
        <f>IF(ASR_table!M61&lt;&gt;"",ASR_table!M61,"")</f>
        <v>1039400</v>
      </c>
    </row>
    <row r="62" spans="1:12">
      <c r="A62" t="str">
        <f t="shared" si="0"/>
        <v>ASR</v>
      </c>
      <c r="B62" t="str">
        <f>IF(ASR_table!C62&lt;&gt;"",ASR_table!C62,"")</f>
        <v>ASR_ALT2V-ASR_BASE</v>
      </c>
      <c r="C62" t="str">
        <f>IF(ASR_table!D62&lt;&gt;"",ASR_table!D62,"")</f>
        <v xml:space="preserve">MeanRaw.SO4SfAvg19891108 </v>
      </c>
      <c r="D62" t="str">
        <f>IF(ASR_table!E62&lt;&gt;"",ASR_table!E62,"")</f>
        <v/>
      </c>
      <c r="E62" t="str">
        <f>IF(ASR_table!F62&lt;&gt;"",ASR_table!F62,"")</f>
        <v/>
      </c>
      <c r="F62" t="str">
        <f>IF(ASR_table!G62&lt;&gt;"",ASR_table!G62,"")</f>
        <v/>
      </c>
      <c r="G62" t="str">
        <f>IF(ASR_table!H62&lt;&gt;"",ASR_table!H62,"")</f>
        <v/>
      </c>
      <c r="H62">
        <f>IF(ASR_table!I62&lt;&gt;"",ASR_table!I62,"")</f>
        <v>0</v>
      </c>
      <c r="I62">
        <f>IF(ASR_table!J62&lt;&gt;"",ASR_table!J62,"")</f>
        <v>-5</v>
      </c>
      <c r="J62">
        <f>IF(ASR_table!K62&lt;&gt;"",ASR_table!K62,"")</f>
        <v>0</v>
      </c>
      <c r="K62">
        <f>IF(ASR_table!L62&lt;&gt;"",ASR_table!L62,"")</f>
        <v>5</v>
      </c>
      <c r="L62">
        <f>IF(ASR_table!M62&lt;&gt;"",ASR_table!M62,"")</f>
        <v>1039400</v>
      </c>
    </row>
    <row r="63" spans="1:12">
      <c r="A63" t="str">
        <f t="shared" si="0"/>
        <v/>
      </c>
      <c r="B63" t="str">
        <f>IF(ASR_table!C63&lt;&gt;"",ASR_table!C63,"")</f>
        <v/>
      </c>
      <c r="C63" t="str">
        <f>IF(ASR_table!D63&lt;&gt;"",ASR_table!D63,"")</f>
        <v/>
      </c>
      <c r="D63" t="str">
        <f>IF(ASR_table!E63&lt;&gt;"",ASR_table!E63,"")</f>
        <v/>
      </c>
      <c r="E63" t="str">
        <f>IF(ASR_table!F63&lt;&gt;"",ASR_table!F63,"")</f>
        <v/>
      </c>
      <c r="F63" t="str">
        <f>IF(ASR_table!G63&lt;&gt;"",ASR_table!G63,"")</f>
        <v/>
      </c>
      <c r="G63" t="str">
        <f>IF(ASR_table!H63&lt;&gt;"",ASR_table!H63,"")</f>
        <v/>
      </c>
      <c r="H63" t="str">
        <f>IF(ASR_table!I63&lt;&gt;"",ASR_table!I63,"")</f>
        <v/>
      </c>
      <c r="I63" t="str">
        <f>IF(ASR_table!J63&lt;&gt;"",ASR_table!J63,"")</f>
        <v/>
      </c>
      <c r="J63" t="str">
        <f>IF(ASR_table!K63&lt;&gt;"",ASR_table!K63,"")</f>
        <v/>
      </c>
      <c r="K63" t="str">
        <f>IF(ASR_table!L63&lt;&gt;"",ASR_table!L63,"")</f>
        <v/>
      </c>
      <c r="L63" t="str">
        <f>IF(ASR_table!M63&lt;&gt;"",ASR_table!M63,"")</f>
        <v/>
      </c>
    </row>
    <row r="64" spans="1:12">
      <c r="A64" t="str">
        <f t="shared" si="0"/>
        <v>ASR</v>
      </c>
      <c r="B64" t="str">
        <f>IF(ASR_table!C64&lt;&gt;"",ASR_table!C64,"")</f>
        <v>ASR_BASE</v>
      </c>
      <c r="C64" t="str">
        <f>IF(ASR_table!D64&lt;&gt;"",ASR_table!D64,"")</f>
        <v xml:space="preserve">MeanRaw.SO4SfAvg19900606 </v>
      </c>
      <c r="D64">
        <f>IF(ASR_table!E64&lt;&gt;"",ASR_table!E64,"")</f>
        <v>156350</v>
      </c>
      <c r="E64">
        <f>IF(ASR_table!F64&lt;&gt;"",ASR_table!F64,"")</f>
        <v>2</v>
      </c>
      <c r="F64">
        <f>IF(ASR_table!G64&lt;&gt;"",ASR_table!G64,"")</f>
        <v>70575</v>
      </c>
      <c r="G64">
        <f>IF(ASR_table!H64&lt;&gt;"",ASR_table!H64,"")</f>
        <v>10</v>
      </c>
      <c r="H64" t="str">
        <f>IF(ASR_table!I64&lt;&gt;"",ASR_table!I64,"")</f>
        <v/>
      </c>
      <c r="I64" t="str">
        <f>IF(ASR_table!J64&lt;&gt;"",ASR_table!J64,"")</f>
        <v/>
      </c>
      <c r="J64" t="str">
        <f>IF(ASR_table!K64&lt;&gt;"",ASR_table!K64,"")</f>
        <v/>
      </c>
      <c r="K64" t="str">
        <f>IF(ASR_table!L64&lt;&gt;"",ASR_table!L64,"")</f>
        <v/>
      </c>
      <c r="L64">
        <f>IF(ASR_table!M64&lt;&gt;"",ASR_table!M64,"")</f>
        <v>1039400</v>
      </c>
    </row>
    <row r="65" spans="1:12">
      <c r="A65" t="str">
        <f t="shared" si="0"/>
        <v>ASR</v>
      </c>
      <c r="B65" t="str">
        <f>IF(ASR_table!C65&lt;&gt;"",ASR_table!C65,"")</f>
        <v>ASR_ALT2V</v>
      </c>
      <c r="C65" t="str">
        <f>IF(ASR_table!D65&lt;&gt;"",ASR_table!D65,"")</f>
        <v xml:space="preserve">MeanRaw.SO4SfAvg19900606 </v>
      </c>
      <c r="D65">
        <f>IF(ASR_table!E65&lt;&gt;"",ASR_table!E65,"")</f>
        <v>158175</v>
      </c>
      <c r="E65">
        <f>IF(ASR_table!F65&lt;&gt;"",ASR_table!F65,"")</f>
        <v>2</v>
      </c>
      <c r="F65">
        <f>IF(ASR_table!G65&lt;&gt;"",ASR_table!G65,"")</f>
        <v>72400</v>
      </c>
      <c r="G65">
        <f>IF(ASR_table!H65&lt;&gt;"",ASR_table!H65,"")</f>
        <v>10</v>
      </c>
      <c r="H65" t="str">
        <f>IF(ASR_table!I65&lt;&gt;"",ASR_table!I65,"")</f>
        <v/>
      </c>
      <c r="I65" t="str">
        <f>IF(ASR_table!J65&lt;&gt;"",ASR_table!J65,"")</f>
        <v/>
      </c>
      <c r="J65" t="str">
        <f>IF(ASR_table!K65&lt;&gt;"",ASR_table!K65,"")</f>
        <v/>
      </c>
      <c r="K65" t="str">
        <f>IF(ASR_table!L65&lt;&gt;"",ASR_table!L65,"")</f>
        <v/>
      </c>
      <c r="L65">
        <f>IF(ASR_table!M65&lt;&gt;"",ASR_table!M65,"")</f>
        <v>1039400</v>
      </c>
    </row>
    <row r="66" spans="1:12">
      <c r="A66" t="str">
        <f t="shared" si="0"/>
        <v>ASR</v>
      </c>
      <c r="B66" t="str">
        <f>IF(ASR_table!C66&lt;&gt;"",ASR_table!C66,"")</f>
        <v>ASR_ALT2V-ASR_BASE</v>
      </c>
      <c r="C66" t="str">
        <f>IF(ASR_table!D66&lt;&gt;"",ASR_table!D66,"")</f>
        <v xml:space="preserve">MeanRaw.SO4SfAvg19900606 </v>
      </c>
      <c r="D66" t="str">
        <f>IF(ASR_table!E66&lt;&gt;"",ASR_table!E66,"")</f>
        <v/>
      </c>
      <c r="E66" t="str">
        <f>IF(ASR_table!F66&lt;&gt;"",ASR_table!F66,"")</f>
        <v/>
      </c>
      <c r="F66" t="str">
        <f>IF(ASR_table!G66&lt;&gt;"",ASR_table!G66,"")</f>
        <v/>
      </c>
      <c r="G66" t="str">
        <f>IF(ASR_table!H66&lt;&gt;"",ASR_table!H66,"")</f>
        <v/>
      </c>
      <c r="H66">
        <f>IF(ASR_table!I66&lt;&gt;"",ASR_table!I66,"")</f>
        <v>0</v>
      </c>
      <c r="I66">
        <f>IF(ASR_table!J66&lt;&gt;"",ASR_table!J66,"")</f>
        <v>-5</v>
      </c>
      <c r="J66">
        <f>IF(ASR_table!K66&lt;&gt;"",ASR_table!K66,"")</f>
        <v>150</v>
      </c>
      <c r="K66">
        <f>IF(ASR_table!L66&lt;&gt;"",ASR_table!L66,"")</f>
        <v>5</v>
      </c>
      <c r="L66">
        <f>IF(ASR_table!M66&lt;&gt;"",ASR_table!M66,"")</f>
        <v>1039400</v>
      </c>
    </row>
    <row r="67" spans="1:12">
      <c r="A67" t="str">
        <f t="shared" si="0"/>
        <v/>
      </c>
      <c r="B67" t="str">
        <f>IF(ASR_table!C67&lt;&gt;"",ASR_table!C67,"")</f>
        <v/>
      </c>
      <c r="C67" t="str">
        <f>IF(ASR_table!D67&lt;&gt;"",ASR_table!D67,"")</f>
        <v/>
      </c>
      <c r="D67" t="str">
        <f>IF(ASR_table!E67&lt;&gt;"",ASR_table!E67,"")</f>
        <v/>
      </c>
      <c r="E67" t="str">
        <f>IF(ASR_table!F67&lt;&gt;"",ASR_table!F67,"")</f>
        <v/>
      </c>
      <c r="F67" t="str">
        <f>IF(ASR_table!G67&lt;&gt;"",ASR_table!G67,"")</f>
        <v/>
      </c>
      <c r="G67" t="str">
        <f>IF(ASR_table!H67&lt;&gt;"",ASR_table!H67,"")</f>
        <v/>
      </c>
      <c r="H67" t="str">
        <f>IF(ASR_table!I67&lt;&gt;"",ASR_table!I67,"")</f>
        <v/>
      </c>
      <c r="I67" t="str">
        <f>IF(ASR_table!J67&lt;&gt;"",ASR_table!J67,"")</f>
        <v/>
      </c>
      <c r="J67" t="str">
        <f>IF(ASR_table!K67&lt;&gt;"",ASR_table!K67,"")</f>
        <v/>
      </c>
      <c r="K67" t="str">
        <f>IF(ASR_table!L67&lt;&gt;"",ASR_table!L67,"")</f>
        <v/>
      </c>
      <c r="L67" t="str">
        <f>IF(ASR_table!M67&lt;&gt;"",ASR_table!M67,"")</f>
        <v/>
      </c>
    </row>
    <row r="68" spans="1:12">
      <c r="A68" t="str">
        <f t="shared" si="0"/>
        <v>ASR</v>
      </c>
      <c r="B68" t="str">
        <f>IF(ASR_table!C68&lt;&gt;"",ASR_table!C68,"")</f>
        <v>ASR_BASE</v>
      </c>
      <c r="C68" t="str">
        <f>IF(ASR_table!D68&lt;&gt;"",ASR_table!D68,"")</f>
        <v xml:space="preserve">MeanPOS.SO4_settlAvg20000315_g_m2_yr </v>
      </c>
      <c r="D68">
        <f>IF(ASR_table!E68&lt;&gt;"",ASR_table!E68,"")</f>
        <v>266075</v>
      </c>
      <c r="E68">
        <f>IF(ASR_table!F68&lt;&gt;"",ASR_table!F68,"")</f>
        <v>15</v>
      </c>
      <c r="F68">
        <f>IF(ASR_table!G68&lt;&gt;"",ASR_table!G68,"")</f>
        <v>145075</v>
      </c>
      <c r="G68">
        <f>IF(ASR_table!H68&lt;&gt;"",ASR_table!H68,"")</f>
        <v>30</v>
      </c>
      <c r="H68" t="str">
        <f>IF(ASR_table!I68&lt;&gt;"",ASR_table!I68,"")</f>
        <v/>
      </c>
      <c r="I68" t="str">
        <f>IF(ASR_table!J68&lt;&gt;"",ASR_table!J68,"")</f>
        <v/>
      </c>
      <c r="J68" t="str">
        <f>IF(ASR_table!K68&lt;&gt;"",ASR_table!K68,"")</f>
        <v/>
      </c>
      <c r="K68" t="str">
        <f>IF(ASR_table!L68&lt;&gt;"",ASR_table!L68,"")</f>
        <v/>
      </c>
      <c r="L68">
        <f>IF(ASR_table!M68&lt;&gt;"",ASR_table!M68,"")</f>
        <v>1039400</v>
      </c>
    </row>
    <row r="69" spans="1:12">
      <c r="A69" t="str">
        <f t="shared" ref="A69:A131" si="1">IF(B69&lt;&gt;"",LEFT(B69,FIND("_",B69)-1),"")</f>
        <v>ASR</v>
      </c>
      <c r="B69" t="str">
        <f>IF(ASR_table!C69&lt;&gt;"",ASR_table!C69,"")</f>
        <v>ASR_ALT4V</v>
      </c>
      <c r="C69" t="str">
        <f>IF(ASR_table!D69&lt;&gt;"",ASR_table!D69,"")</f>
        <v xml:space="preserve">MeanPOS.SO4_settlAvg20000315_g_m2_yr </v>
      </c>
      <c r="D69">
        <f>IF(ASR_table!E69&lt;&gt;"",ASR_table!E69,"")</f>
        <v>268275</v>
      </c>
      <c r="E69">
        <f>IF(ASR_table!F69&lt;&gt;"",ASR_table!F69,"")</f>
        <v>15</v>
      </c>
      <c r="F69">
        <f>IF(ASR_table!G69&lt;&gt;"",ASR_table!G69,"")</f>
        <v>146025</v>
      </c>
      <c r="G69">
        <f>IF(ASR_table!H69&lt;&gt;"",ASR_table!H69,"")</f>
        <v>30</v>
      </c>
      <c r="H69" t="str">
        <f>IF(ASR_table!I69&lt;&gt;"",ASR_table!I69,"")</f>
        <v/>
      </c>
      <c r="I69" t="str">
        <f>IF(ASR_table!J69&lt;&gt;"",ASR_table!J69,"")</f>
        <v/>
      </c>
      <c r="J69" t="str">
        <f>IF(ASR_table!K69&lt;&gt;"",ASR_table!K69,"")</f>
        <v/>
      </c>
      <c r="K69" t="str">
        <f>IF(ASR_table!L69&lt;&gt;"",ASR_table!L69,"")</f>
        <v/>
      </c>
      <c r="L69">
        <f>IF(ASR_table!M69&lt;&gt;"",ASR_table!M69,"")</f>
        <v>1039400</v>
      </c>
    </row>
    <row r="70" spans="1:12">
      <c r="A70" t="str">
        <f t="shared" si="1"/>
        <v>ASR</v>
      </c>
      <c r="B70" t="str">
        <f>IF(ASR_table!C70&lt;&gt;"",ASR_table!C70,"")</f>
        <v>ASR_ALT4V-ASR_BASE</v>
      </c>
      <c r="C70" t="str">
        <f>IF(ASR_table!D70&lt;&gt;"",ASR_table!D70,"")</f>
        <v xml:space="preserve">MeanPOS.SO4_settlAvg20000315_g_m2_yr </v>
      </c>
      <c r="D70" t="str">
        <f>IF(ASR_table!E70&lt;&gt;"",ASR_table!E70,"")</f>
        <v/>
      </c>
      <c r="E70" t="str">
        <f>IF(ASR_table!F70&lt;&gt;"",ASR_table!F70,"")</f>
        <v/>
      </c>
      <c r="F70" t="str">
        <f>IF(ASR_table!G70&lt;&gt;"",ASR_table!G70,"")</f>
        <v/>
      </c>
      <c r="G70" t="str">
        <f>IF(ASR_table!H70&lt;&gt;"",ASR_table!H70,"")</f>
        <v/>
      </c>
      <c r="H70">
        <f>IF(ASR_table!I70&lt;&gt;"",ASR_table!I70,"")</f>
        <v>0</v>
      </c>
      <c r="I70">
        <f>IF(ASR_table!J70&lt;&gt;"",ASR_table!J70,"")</f>
        <v>-5</v>
      </c>
      <c r="J70">
        <v>0</v>
      </c>
      <c r="K70">
        <f>IF(ASR_table!L70&lt;&gt;"",ASR_table!L70,"")</f>
        <v>5</v>
      </c>
      <c r="L70">
        <f>IF(ASR_table!M70&lt;&gt;"",ASR_table!M70,"")</f>
        <v>1039400</v>
      </c>
    </row>
    <row r="71" spans="1:12">
      <c r="A71" t="str">
        <f t="shared" si="1"/>
        <v/>
      </c>
      <c r="B71" t="str">
        <f>IF(ASR_table!C71&lt;&gt;"",ASR_table!C71,"")</f>
        <v/>
      </c>
      <c r="C71" t="str">
        <f>IF(ASR_table!D71&lt;&gt;"",ASR_table!D71,"")</f>
        <v/>
      </c>
      <c r="D71" t="str">
        <f>IF(ASR_table!E71&lt;&gt;"",ASR_table!E71,"")</f>
        <v/>
      </c>
      <c r="E71" t="str">
        <f>IF(ASR_table!F71&lt;&gt;"",ASR_table!F71,"")</f>
        <v/>
      </c>
      <c r="F71" t="str">
        <f>IF(ASR_table!G71&lt;&gt;"",ASR_table!G71,"")</f>
        <v/>
      </c>
      <c r="G71" t="str">
        <f>IF(ASR_table!H71&lt;&gt;"",ASR_table!H71,"")</f>
        <v/>
      </c>
      <c r="H71" t="str">
        <f>IF(ASR_table!I71&lt;&gt;"",ASR_table!I71,"")</f>
        <v/>
      </c>
      <c r="I71" t="str">
        <f>IF(ASR_table!J71&lt;&gt;"",ASR_table!J71,"")</f>
        <v/>
      </c>
      <c r="J71" t="str">
        <f>IF(ASR_table!K71&lt;&gt;"",ASR_table!K71,"")</f>
        <v/>
      </c>
      <c r="K71" t="str">
        <f>IF(ASR_table!L71&lt;&gt;"",ASR_table!L71,"")</f>
        <v/>
      </c>
      <c r="L71" t="str">
        <f>IF(ASR_table!M71&lt;&gt;"",ASR_table!M71,"")</f>
        <v/>
      </c>
    </row>
    <row r="72" spans="1:12">
      <c r="A72" t="str">
        <f t="shared" si="1"/>
        <v>ASR</v>
      </c>
      <c r="B72" t="str">
        <f>IF(ASR_table!C72&lt;&gt;"",ASR_table!C72,"")</f>
        <v>ASR_BASE</v>
      </c>
      <c r="C72" t="str">
        <f>IF(ASR_table!D72&lt;&gt;"",ASR_table!D72,"")</f>
        <v xml:space="preserve">MeanPOS.SO4SfAvg20000315 </v>
      </c>
      <c r="D72">
        <f>IF(ASR_table!E72&lt;&gt;"",ASR_table!E72,"")</f>
        <v>468250</v>
      </c>
      <c r="E72">
        <f>IF(ASR_table!F72&lt;&gt;"",ASR_table!F72,"")</f>
        <v>2</v>
      </c>
      <c r="F72">
        <f>IF(ASR_table!G72&lt;&gt;"",ASR_table!G72,"")</f>
        <v>153050</v>
      </c>
      <c r="G72">
        <f>IF(ASR_table!H72&lt;&gt;"",ASR_table!H72,"")</f>
        <v>10</v>
      </c>
      <c r="H72" t="str">
        <f>IF(ASR_table!I72&lt;&gt;"",ASR_table!I72,"")</f>
        <v/>
      </c>
      <c r="I72" t="str">
        <f>IF(ASR_table!J72&lt;&gt;"",ASR_table!J72,"")</f>
        <v/>
      </c>
      <c r="J72" t="str">
        <f>IF(ASR_table!K72&lt;&gt;"",ASR_table!K72,"")</f>
        <v/>
      </c>
      <c r="K72" t="str">
        <f>IF(ASR_table!L72&lt;&gt;"",ASR_table!L72,"")</f>
        <v/>
      </c>
      <c r="L72">
        <f>IF(ASR_table!M72&lt;&gt;"",ASR_table!M72,"")</f>
        <v>1039400</v>
      </c>
    </row>
    <row r="73" spans="1:12">
      <c r="A73" t="str">
        <f t="shared" si="1"/>
        <v>ASR</v>
      </c>
      <c r="B73" t="str">
        <f>IF(ASR_table!C73&lt;&gt;"",ASR_table!C73,"")</f>
        <v>ASR_ALT4V</v>
      </c>
      <c r="C73" t="str">
        <f>IF(ASR_table!D73&lt;&gt;"",ASR_table!D73,"")</f>
        <v xml:space="preserve">MeanPOS.SO4SfAvg20000315 </v>
      </c>
      <c r="D73">
        <f>IF(ASR_table!E73&lt;&gt;"",ASR_table!E73,"")</f>
        <v>469775</v>
      </c>
      <c r="E73">
        <f>IF(ASR_table!F73&lt;&gt;"",ASR_table!F73,"")</f>
        <v>2</v>
      </c>
      <c r="F73">
        <f>IF(ASR_table!G73&lt;&gt;"",ASR_table!G73,"")</f>
        <v>153700</v>
      </c>
      <c r="G73">
        <f>IF(ASR_table!H73&lt;&gt;"",ASR_table!H73,"")</f>
        <v>10</v>
      </c>
      <c r="H73" t="str">
        <f>IF(ASR_table!I73&lt;&gt;"",ASR_table!I73,"")</f>
        <v/>
      </c>
      <c r="I73" t="str">
        <f>IF(ASR_table!J73&lt;&gt;"",ASR_table!J73,"")</f>
        <v/>
      </c>
      <c r="J73" t="str">
        <f>IF(ASR_table!K73&lt;&gt;"",ASR_table!K73,"")</f>
        <v/>
      </c>
      <c r="K73" t="str">
        <f>IF(ASR_table!L73&lt;&gt;"",ASR_table!L73,"")</f>
        <v/>
      </c>
      <c r="L73">
        <f>IF(ASR_table!M73&lt;&gt;"",ASR_table!M73,"")</f>
        <v>1039400</v>
      </c>
    </row>
    <row r="74" spans="1:12">
      <c r="A74" t="str">
        <f t="shared" si="1"/>
        <v>ASR</v>
      </c>
      <c r="B74" t="str">
        <f>IF(ASR_table!C74&lt;&gt;"",ASR_table!C74,"")</f>
        <v>ASR_ALT4V-ASR_BASE</v>
      </c>
      <c r="C74" t="str">
        <f>IF(ASR_table!D74&lt;&gt;"",ASR_table!D74,"")</f>
        <v xml:space="preserve">MeanPOS.SO4SfAvg20000315 </v>
      </c>
      <c r="D74" t="str">
        <f>IF(ASR_table!E74&lt;&gt;"",ASR_table!E74,"")</f>
        <v/>
      </c>
      <c r="E74" t="str">
        <f>IF(ASR_table!F74&lt;&gt;"",ASR_table!F74,"")</f>
        <v/>
      </c>
      <c r="F74" t="str">
        <f>IF(ASR_table!G74&lt;&gt;"",ASR_table!G74,"")</f>
        <v/>
      </c>
      <c r="G74" t="str">
        <f>IF(ASR_table!H74&lt;&gt;"",ASR_table!H74,"")</f>
        <v/>
      </c>
      <c r="H74">
        <f>IF(ASR_table!I74&lt;&gt;"",ASR_table!I74,"")</f>
        <v>0</v>
      </c>
      <c r="I74">
        <f>IF(ASR_table!J74&lt;&gt;"",ASR_table!J74,"")</f>
        <v>-5</v>
      </c>
      <c r="J74">
        <f>IF(ASR_table!K74&lt;&gt;"",ASR_table!K74,"")</f>
        <v>0</v>
      </c>
      <c r="K74">
        <f>IF(ASR_table!L74&lt;&gt;"",ASR_table!L74,"")</f>
        <v>5</v>
      </c>
      <c r="L74">
        <f>IF(ASR_table!M74&lt;&gt;"",ASR_table!M74,"")</f>
        <v>1039400</v>
      </c>
    </row>
    <row r="75" spans="1:12">
      <c r="A75" t="str">
        <f t="shared" si="1"/>
        <v/>
      </c>
      <c r="B75" t="str">
        <f>IF(ASR_table!C75&lt;&gt;"",ASR_table!C75,"")</f>
        <v/>
      </c>
      <c r="C75" t="str">
        <f>IF(ASR_table!D75&lt;&gt;"",ASR_table!D75,"")</f>
        <v/>
      </c>
      <c r="D75" t="str">
        <f>IF(ASR_table!E75&lt;&gt;"",ASR_table!E75,"")</f>
        <v/>
      </c>
      <c r="E75" t="str">
        <f>IF(ASR_table!F75&lt;&gt;"",ASR_table!F75,"")</f>
        <v/>
      </c>
      <c r="F75" t="str">
        <f>IF(ASR_table!G75&lt;&gt;"",ASR_table!G75,"")</f>
        <v/>
      </c>
      <c r="G75" t="str">
        <f>IF(ASR_table!H75&lt;&gt;"",ASR_table!H75,"")</f>
        <v/>
      </c>
      <c r="H75" t="str">
        <f>IF(ASR_table!I75&lt;&gt;"",ASR_table!I75,"")</f>
        <v/>
      </c>
      <c r="I75" t="str">
        <f>IF(ASR_table!J75&lt;&gt;"",ASR_table!J75,"")</f>
        <v/>
      </c>
      <c r="J75" t="str">
        <f>IF(ASR_table!K75&lt;&gt;"",ASR_table!K75,"")</f>
        <v/>
      </c>
      <c r="K75" t="str">
        <f>IF(ASR_table!L75&lt;&gt;"",ASR_table!L75,"")</f>
        <v/>
      </c>
      <c r="L75" t="str">
        <f>IF(ASR_table!M75&lt;&gt;"",ASR_table!M75,"")</f>
        <v/>
      </c>
    </row>
    <row r="76" spans="1:12">
      <c r="A76" t="str">
        <f t="shared" si="1"/>
        <v>ASR</v>
      </c>
      <c r="B76" t="str">
        <f>IF(ASR_table!C76&lt;&gt;"",ASR_table!C76,"")</f>
        <v>ASR_BASE</v>
      </c>
      <c r="C76" t="str">
        <f>IF(ASR_table!D76&lt;&gt;"",ASR_table!D76,"")</f>
        <v xml:space="preserve">MeanRaw.SO4SfAvg19740531 </v>
      </c>
      <c r="D76">
        <f>IF(ASR_table!E76&lt;&gt;"",ASR_table!E76,"")</f>
        <v>142250</v>
      </c>
      <c r="E76">
        <f>IF(ASR_table!F76&lt;&gt;"",ASR_table!F76,"")</f>
        <v>2</v>
      </c>
      <c r="F76">
        <f>IF(ASR_table!G76&lt;&gt;"",ASR_table!G76,"")</f>
        <v>86075</v>
      </c>
      <c r="G76">
        <f>IF(ASR_table!H76&lt;&gt;"",ASR_table!H76,"")</f>
        <v>10</v>
      </c>
      <c r="H76" t="str">
        <f>IF(ASR_table!I76&lt;&gt;"",ASR_table!I76,"")</f>
        <v/>
      </c>
      <c r="I76" t="str">
        <f>IF(ASR_table!J76&lt;&gt;"",ASR_table!J76,"")</f>
        <v/>
      </c>
      <c r="J76" t="str">
        <f>IF(ASR_table!K76&lt;&gt;"",ASR_table!K76,"")</f>
        <v/>
      </c>
      <c r="K76" t="str">
        <f>IF(ASR_table!L76&lt;&gt;"",ASR_table!L76,"")</f>
        <v/>
      </c>
      <c r="L76">
        <f>IF(ASR_table!M76&lt;&gt;"",ASR_table!M76,"")</f>
        <v>1039400</v>
      </c>
    </row>
    <row r="77" spans="1:12">
      <c r="A77" t="str">
        <f t="shared" si="1"/>
        <v>ASR</v>
      </c>
      <c r="B77" t="str">
        <f>IF(ASR_table!C77&lt;&gt;"",ASR_table!C77,"")</f>
        <v>ASR_ALT4V</v>
      </c>
      <c r="C77" t="str">
        <f>IF(ASR_table!D77&lt;&gt;"",ASR_table!D77,"")</f>
        <v xml:space="preserve">MeanRaw.SO4SfAvg19740531 </v>
      </c>
      <c r="D77">
        <f>IF(ASR_table!E77&lt;&gt;"",ASR_table!E77,"")</f>
        <v>142525</v>
      </c>
      <c r="E77">
        <f>IF(ASR_table!F77&lt;&gt;"",ASR_table!F77,"")</f>
        <v>2</v>
      </c>
      <c r="F77">
        <f>IF(ASR_table!G77&lt;&gt;"",ASR_table!G77,"")</f>
        <v>86500</v>
      </c>
      <c r="G77">
        <f>IF(ASR_table!H77&lt;&gt;"",ASR_table!H77,"")</f>
        <v>10</v>
      </c>
      <c r="H77" t="str">
        <f>IF(ASR_table!I77&lt;&gt;"",ASR_table!I77,"")</f>
        <v/>
      </c>
      <c r="I77" t="str">
        <f>IF(ASR_table!J77&lt;&gt;"",ASR_table!J77,"")</f>
        <v/>
      </c>
      <c r="J77" t="str">
        <f>IF(ASR_table!K77&lt;&gt;"",ASR_table!K77,"")</f>
        <v/>
      </c>
      <c r="K77" t="str">
        <f>IF(ASR_table!L77&lt;&gt;"",ASR_table!L77,"")</f>
        <v/>
      </c>
      <c r="L77">
        <f>IF(ASR_table!M77&lt;&gt;"",ASR_table!M77,"")</f>
        <v>1039400</v>
      </c>
    </row>
    <row r="78" spans="1:12">
      <c r="A78" t="str">
        <f t="shared" si="1"/>
        <v>ASR</v>
      </c>
      <c r="B78" t="str">
        <f>IF(ASR_table!C78&lt;&gt;"",ASR_table!C78,"")</f>
        <v>ASR_ALT4V-ASR_BASE</v>
      </c>
      <c r="C78" t="str">
        <f>IF(ASR_table!D78&lt;&gt;"",ASR_table!D78,"")</f>
        <v xml:space="preserve">MeanRaw.SO4SfAvg19740531 </v>
      </c>
      <c r="D78" t="str">
        <f>IF(ASR_table!E78&lt;&gt;"",ASR_table!E78,"")</f>
        <v/>
      </c>
      <c r="E78" t="str">
        <f>IF(ASR_table!F78&lt;&gt;"",ASR_table!F78,"")</f>
        <v/>
      </c>
      <c r="F78" t="str">
        <f>IF(ASR_table!G78&lt;&gt;"",ASR_table!G78,"")</f>
        <v/>
      </c>
      <c r="G78" t="str">
        <f>IF(ASR_table!H78&lt;&gt;"",ASR_table!H78,"")</f>
        <v/>
      </c>
      <c r="H78">
        <f>IF(ASR_table!I78&lt;&gt;"",ASR_table!I78,"")</f>
        <v>0</v>
      </c>
      <c r="I78">
        <f>IF(ASR_table!J78&lt;&gt;"",ASR_table!J78,"")</f>
        <v>-5</v>
      </c>
      <c r="J78">
        <f>IF(ASR_table!K78&lt;&gt;"",ASR_table!K78,"")</f>
        <v>0</v>
      </c>
      <c r="K78">
        <f>IF(ASR_table!L78&lt;&gt;"",ASR_table!L78,"")</f>
        <v>5</v>
      </c>
      <c r="L78">
        <f>IF(ASR_table!M78&lt;&gt;"",ASR_table!M78,"")</f>
        <v>1039400</v>
      </c>
    </row>
    <row r="79" spans="1:12">
      <c r="A79" t="str">
        <f t="shared" si="1"/>
        <v/>
      </c>
      <c r="B79" t="str">
        <f>IF(ASR_table!C79&lt;&gt;"",ASR_table!C79,"")</f>
        <v/>
      </c>
      <c r="C79" t="str">
        <f>IF(ASR_table!D79&lt;&gt;"",ASR_table!D79,"")</f>
        <v/>
      </c>
      <c r="D79" t="str">
        <f>IF(ASR_table!E79&lt;&gt;"",ASR_table!E79,"")</f>
        <v/>
      </c>
      <c r="E79" t="str">
        <f>IF(ASR_table!F79&lt;&gt;"",ASR_table!F79,"")</f>
        <v/>
      </c>
      <c r="F79" t="str">
        <f>IF(ASR_table!G79&lt;&gt;"",ASR_table!G79,"")</f>
        <v/>
      </c>
      <c r="G79" t="str">
        <f>IF(ASR_table!H79&lt;&gt;"",ASR_table!H79,"")</f>
        <v/>
      </c>
      <c r="H79" t="str">
        <f>IF(ASR_table!I79&lt;&gt;"",ASR_table!I79,"")</f>
        <v/>
      </c>
      <c r="I79" t="str">
        <f>IF(ASR_table!J79&lt;&gt;"",ASR_table!J79,"")</f>
        <v/>
      </c>
      <c r="J79" t="str">
        <f>IF(ASR_table!K79&lt;&gt;"",ASR_table!K79,"")</f>
        <v/>
      </c>
      <c r="K79" t="str">
        <f>IF(ASR_table!L79&lt;&gt;"",ASR_table!L79,"")</f>
        <v/>
      </c>
      <c r="L79" t="str">
        <f>IF(ASR_table!M79&lt;&gt;"",ASR_table!M79,"")</f>
        <v/>
      </c>
    </row>
    <row r="80" spans="1:12">
      <c r="A80" t="str">
        <f t="shared" si="1"/>
        <v>ASR</v>
      </c>
      <c r="B80" t="str">
        <f>IF(ASR_table!C80&lt;&gt;"",ASR_table!C80,"")</f>
        <v>ASR_BASE</v>
      </c>
      <c r="C80" t="str">
        <f>IF(ASR_table!D80&lt;&gt;"",ASR_table!D80,"")</f>
        <v xml:space="preserve">MeanRaw.SO4SfAvg19741028 </v>
      </c>
      <c r="D80">
        <f>IF(ASR_table!E80&lt;&gt;"",ASR_table!E80,"")</f>
        <v>602275</v>
      </c>
      <c r="E80">
        <f>IF(ASR_table!F80&lt;&gt;"",ASR_table!F80,"")</f>
        <v>2</v>
      </c>
      <c r="F80">
        <f>IF(ASR_table!G80&lt;&gt;"",ASR_table!G80,"")</f>
        <v>235400</v>
      </c>
      <c r="G80">
        <f>IF(ASR_table!H80&lt;&gt;"",ASR_table!H80,"")</f>
        <v>10</v>
      </c>
      <c r="H80" t="str">
        <f>IF(ASR_table!I80&lt;&gt;"",ASR_table!I80,"")</f>
        <v/>
      </c>
      <c r="I80" t="str">
        <f>IF(ASR_table!J80&lt;&gt;"",ASR_table!J80,"")</f>
        <v/>
      </c>
      <c r="J80" t="str">
        <f>IF(ASR_table!K80&lt;&gt;"",ASR_table!K80,"")</f>
        <v/>
      </c>
      <c r="K80" t="str">
        <f>IF(ASR_table!L80&lt;&gt;"",ASR_table!L80,"")</f>
        <v/>
      </c>
      <c r="L80">
        <f>IF(ASR_table!M80&lt;&gt;"",ASR_table!M80,"")</f>
        <v>1039400</v>
      </c>
    </row>
    <row r="81" spans="1:26">
      <c r="A81" t="str">
        <f t="shared" si="1"/>
        <v>ASR</v>
      </c>
      <c r="B81" t="str">
        <f>IF(ASR_table!C81&lt;&gt;"",ASR_table!C81,"")</f>
        <v>ASR_ALT4V</v>
      </c>
      <c r="C81" t="str">
        <f>IF(ASR_table!D81&lt;&gt;"",ASR_table!D81,"")</f>
        <v xml:space="preserve">MeanRaw.SO4SfAvg19741028 </v>
      </c>
      <c r="D81">
        <f>IF(ASR_table!E81&lt;&gt;"",ASR_table!E81,"")</f>
        <v>602375</v>
      </c>
      <c r="E81">
        <f>IF(ASR_table!F81&lt;&gt;"",ASR_table!F81,"")</f>
        <v>2</v>
      </c>
      <c r="F81">
        <f>IF(ASR_table!G81&lt;&gt;"",ASR_table!G81,"")</f>
        <v>235625</v>
      </c>
      <c r="G81">
        <f>IF(ASR_table!H81&lt;&gt;"",ASR_table!H81,"")</f>
        <v>10</v>
      </c>
      <c r="H81" t="str">
        <f>IF(ASR_table!I81&lt;&gt;"",ASR_table!I81,"")</f>
        <v/>
      </c>
      <c r="I81" t="str">
        <f>IF(ASR_table!J81&lt;&gt;"",ASR_table!J81,"")</f>
        <v/>
      </c>
      <c r="J81" t="str">
        <f>IF(ASR_table!K81&lt;&gt;"",ASR_table!K81,"")</f>
        <v/>
      </c>
      <c r="K81" t="str">
        <f>IF(ASR_table!L81&lt;&gt;"",ASR_table!L81,"")</f>
        <v/>
      </c>
      <c r="L81">
        <f>IF(ASR_table!M81&lt;&gt;"",ASR_table!M81,"")</f>
        <v>1039400</v>
      </c>
    </row>
    <row r="82" spans="1:26">
      <c r="A82" t="str">
        <f t="shared" si="1"/>
        <v>ASR</v>
      </c>
      <c r="B82" t="str">
        <f>IF(ASR_table!C82&lt;&gt;"",ASR_table!C82,"")</f>
        <v>ASR_ALT4V-ASR_BASE</v>
      </c>
      <c r="C82" t="str">
        <f>IF(ASR_table!D82&lt;&gt;"",ASR_table!D82,"")</f>
        <v xml:space="preserve">MeanRaw.SO4SfAvg19741028 </v>
      </c>
      <c r="D82" t="str">
        <f>IF(ASR_table!E82&lt;&gt;"",ASR_table!E82,"")</f>
        <v/>
      </c>
      <c r="E82" t="str">
        <f>IF(ASR_table!F82&lt;&gt;"",ASR_table!F82,"")</f>
        <v/>
      </c>
      <c r="F82" t="str">
        <f>IF(ASR_table!G82&lt;&gt;"",ASR_table!G82,"")</f>
        <v/>
      </c>
      <c r="G82" t="str">
        <f>IF(ASR_table!H82&lt;&gt;"",ASR_table!H82,"")</f>
        <v/>
      </c>
      <c r="H82">
        <f>IF(ASR_table!I82&lt;&gt;"",ASR_table!I82,"")</f>
        <v>0</v>
      </c>
      <c r="I82">
        <f>IF(ASR_table!J82&lt;&gt;"",ASR_table!J82,"")</f>
        <v>-5</v>
      </c>
      <c r="J82">
        <f>IF(ASR_table!K82&lt;&gt;"",ASR_table!K82,"")</f>
        <v>0</v>
      </c>
      <c r="K82">
        <f>IF(ASR_table!L82&lt;&gt;"",ASR_table!L82,"")</f>
        <v>5</v>
      </c>
      <c r="L82">
        <f>IF(ASR_table!M82&lt;&gt;"",ASR_table!M82,"")</f>
        <v>1039400</v>
      </c>
    </row>
    <row r="83" spans="1:26">
      <c r="A83" t="str">
        <f t="shared" si="1"/>
        <v/>
      </c>
      <c r="B83" t="str">
        <f>IF(ASR_table!C83&lt;&gt;"",ASR_table!C83,"")</f>
        <v/>
      </c>
      <c r="C83" t="str">
        <f>IF(ASR_table!D83&lt;&gt;"",ASR_table!D83,"")</f>
        <v/>
      </c>
      <c r="D83" t="str">
        <f>IF(ASR_table!E83&lt;&gt;"",ASR_table!E83,"")</f>
        <v/>
      </c>
      <c r="E83" t="str">
        <f>IF(ASR_table!F83&lt;&gt;"",ASR_table!F83,"")</f>
        <v/>
      </c>
      <c r="F83" t="str">
        <f>IF(ASR_table!G83&lt;&gt;"",ASR_table!G83,"")</f>
        <v/>
      </c>
      <c r="G83" t="str">
        <f>IF(ASR_table!H83&lt;&gt;"",ASR_table!H83,"")</f>
        <v/>
      </c>
      <c r="H83" t="str">
        <f>IF(ASR_table!I83&lt;&gt;"",ASR_table!I83,"")</f>
        <v/>
      </c>
      <c r="I83" t="str">
        <f>IF(ASR_table!J83&lt;&gt;"",ASR_table!J83,"")</f>
        <v/>
      </c>
      <c r="J83" t="str">
        <f>IF(ASR_table!K83&lt;&gt;"",ASR_table!K83,"")</f>
        <v/>
      </c>
      <c r="K83" t="str">
        <f>IF(ASR_table!L83&lt;&gt;"",ASR_table!L83,"")</f>
        <v/>
      </c>
      <c r="L83" t="str">
        <f>IF(ASR_table!M83&lt;&gt;"",ASR_table!M83,"")</f>
        <v/>
      </c>
    </row>
    <row r="84" spans="1:26">
      <c r="A84" t="str">
        <f t="shared" si="1"/>
        <v>ASR</v>
      </c>
      <c r="B84" t="str">
        <f>IF(ASR_table!C84&lt;&gt;"",ASR_table!C84,"")</f>
        <v>ASR_BASE</v>
      </c>
      <c r="C84" t="str">
        <f>IF(ASR_table!D84&lt;&gt;"",ASR_table!D84,"")</f>
        <v xml:space="preserve">MeanRaw.SO4SfAvg19811021 </v>
      </c>
      <c r="D84">
        <f>IF(ASR_table!E84&lt;&gt;"",ASR_table!E84,"")</f>
        <v>507150</v>
      </c>
      <c r="E84">
        <f>IF(ASR_table!F84&lt;&gt;"",ASR_table!F84,"")</f>
        <v>2</v>
      </c>
      <c r="F84">
        <f>IF(ASR_table!G84&lt;&gt;"",ASR_table!G84,"")</f>
        <v>233850</v>
      </c>
      <c r="G84">
        <f>IF(ASR_table!H84&lt;&gt;"",ASR_table!H84,"")</f>
        <v>10</v>
      </c>
      <c r="H84" t="str">
        <f>IF(ASR_table!I84&lt;&gt;"",ASR_table!I84,"")</f>
        <v/>
      </c>
      <c r="I84" t="str">
        <f>IF(ASR_table!J84&lt;&gt;"",ASR_table!J84,"")</f>
        <v/>
      </c>
      <c r="J84" t="str">
        <f>IF(ASR_table!K84&lt;&gt;"",ASR_table!K84,"")</f>
        <v/>
      </c>
      <c r="K84" t="str">
        <f>IF(ASR_table!L84&lt;&gt;"",ASR_table!L84,"")</f>
        <v/>
      </c>
      <c r="L84">
        <f>IF(ASR_table!M84&lt;&gt;"",ASR_table!M84,"")</f>
        <v>1039400</v>
      </c>
    </row>
    <row r="85" spans="1:26">
      <c r="A85" t="str">
        <f t="shared" si="1"/>
        <v>ASR</v>
      </c>
      <c r="B85" t="str">
        <f>IF(ASR_table!C85&lt;&gt;"",ASR_table!C85,"")</f>
        <v>ASR_ALT4V</v>
      </c>
      <c r="C85" t="str">
        <f>IF(ASR_table!D85&lt;&gt;"",ASR_table!D85,"")</f>
        <v xml:space="preserve">MeanRaw.SO4SfAvg19811021 </v>
      </c>
      <c r="D85">
        <f>IF(ASR_table!E85&lt;&gt;"",ASR_table!E85,"")</f>
        <v>508400</v>
      </c>
      <c r="E85">
        <f>IF(ASR_table!F85&lt;&gt;"",ASR_table!F85,"")</f>
        <v>2</v>
      </c>
      <c r="F85">
        <f>IF(ASR_table!G85&lt;&gt;"",ASR_table!G85,"")</f>
        <v>235600</v>
      </c>
      <c r="G85">
        <f>IF(ASR_table!H85&lt;&gt;"",ASR_table!H85,"")</f>
        <v>10</v>
      </c>
      <c r="H85" t="str">
        <f>IF(ASR_table!I85&lt;&gt;"",ASR_table!I85,"")</f>
        <v/>
      </c>
      <c r="I85" t="str">
        <f>IF(ASR_table!J85&lt;&gt;"",ASR_table!J85,"")</f>
        <v/>
      </c>
      <c r="J85" t="str">
        <f>IF(ASR_table!K85&lt;&gt;"",ASR_table!K85,"")</f>
        <v/>
      </c>
      <c r="K85" t="str">
        <f>IF(ASR_table!L85&lt;&gt;"",ASR_table!L85,"")</f>
        <v/>
      </c>
      <c r="L85">
        <f>IF(ASR_table!M85&lt;&gt;"",ASR_table!M85,"")</f>
        <v>1039400</v>
      </c>
    </row>
    <row r="86" spans="1:26">
      <c r="A86" t="str">
        <f t="shared" si="1"/>
        <v>ASR</v>
      </c>
      <c r="B86" t="str">
        <f>IF(ASR_table!C86&lt;&gt;"",ASR_table!C86,"")</f>
        <v>ASR_ALT4V-ASR_BASE</v>
      </c>
      <c r="C86" t="str">
        <f>IF(ASR_table!D86&lt;&gt;"",ASR_table!D86,"")</f>
        <v xml:space="preserve">MeanRaw.SO4SfAvg19811021 </v>
      </c>
      <c r="D86" t="str">
        <f>IF(ASR_table!E86&lt;&gt;"",ASR_table!E86,"")</f>
        <v/>
      </c>
      <c r="E86" t="str">
        <f>IF(ASR_table!F86&lt;&gt;"",ASR_table!F86,"")</f>
        <v/>
      </c>
      <c r="F86" t="str">
        <f>IF(ASR_table!G86&lt;&gt;"",ASR_table!G86,"")</f>
        <v/>
      </c>
      <c r="G86" t="str">
        <f>IF(ASR_table!H86&lt;&gt;"",ASR_table!H86,"")</f>
        <v/>
      </c>
      <c r="H86">
        <f>IF(ASR_table!I86&lt;&gt;"",ASR_table!I86,"")</f>
        <v>0</v>
      </c>
      <c r="I86">
        <f>IF(ASR_table!J86&lt;&gt;"",ASR_table!J86,"")</f>
        <v>-5</v>
      </c>
      <c r="J86">
        <f>IF(ASR_table!K86&lt;&gt;"",ASR_table!K86,"")</f>
        <v>0</v>
      </c>
      <c r="K86">
        <f>IF(ASR_table!L86&lt;&gt;"",ASR_table!L86,"")</f>
        <v>5</v>
      </c>
      <c r="L86">
        <f>IF(ASR_table!M86&lt;&gt;"",ASR_table!M86,"")</f>
        <v>1039400</v>
      </c>
    </row>
    <row r="87" spans="1:26">
      <c r="A87" t="str">
        <f t="shared" si="1"/>
        <v/>
      </c>
      <c r="B87" t="str">
        <f>IF(ASR_table!C87&lt;&gt;"",ASR_table!C87,"")</f>
        <v/>
      </c>
      <c r="C87" t="str">
        <f>IF(ASR_table!D87&lt;&gt;"",ASR_table!D87,"")</f>
        <v/>
      </c>
      <c r="D87" t="str">
        <f>IF(ASR_table!E87&lt;&gt;"",ASR_table!E87,"")</f>
        <v/>
      </c>
      <c r="E87" t="str">
        <f>IF(ASR_table!F87&lt;&gt;"",ASR_table!F87,"")</f>
        <v/>
      </c>
      <c r="F87" t="str">
        <f>IF(ASR_table!G87&lt;&gt;"",ASR_table!G87,"")</f>
        <v/>
      </c>
      <c r="G87" t="str">
        <f>IF(ASR_table!H87&lt;&gt;"",ASR_table!H87,"")</f>
        <v/>
      </c>
      <c r="H87" t="str">
        <f>IF(ASR_table!I87&lt;&gt;"",ASR_table!I87,"")</f>
        <v/>
      </c>
      <c r="I87" t="str">
        <f>IF(ASR_table!J87&lt;&gt;"",ASR_table!J87,"")</f>
        <v/>
      </c>
      <c r="J87" t="str">
        <f>IF(ASR_table!K87&lt;&gt;"",ASR_table!K87,"")</f>
        <v/>
      </c>
      <c r="K87" t="str">
        <f>IF(ASR_table!L87&lt;&gt;"",ASR_table!L87,"")</f>
        <v/>
      </c>
      <c r="L87" t="str">
        <f>IF(ASR_table!M87&lt;&gt;"",ASR_table!M87,"")</f>
        <v/>
      </c>
    </row>
    <row r="88" spans="1:26">
      <c r="A88" t="str">
        <f t="shared" si="1"/>
        <v>ASR</v>
      </c>
      <c r="B88" t="str">
        <f>IF(ASR_table!C88&lt;&gt;"",ASR_table!C88,"")</f>
        <v>ASR_BASE</v>
      </c>
      <c r="C88" t="str">
        <f>IF(ASR_table!D88&lt;&gt;"",ASR_table!D88,"")</f>
        <v xml:space="preserve">MeanRaw.SO4SfAvg19820519 </v>
      </c>
      <c r="D88">
        <f>IF(ASR_table!E88&lt;&gt;"",ASR_table!E88,"")</f>
        <v>310950</v>
      </c>
      <c r="E88">
        <f>IF(ASR_table!F88&lt;&gt;"",ASR_table!F88,"")</f>
        <v>2</v>
      </c>
      <c r="F88">
        <f>IF(ASR_table!G88&lt;&gt;"",ASR_table!G88,"")</f>
        <v>146475</v>
      </c>
      <c r="G88">
        <f>IF(ASR_table!H88&lt;&gt;"",ASR_table!H88,"")</f>
        <v>10</v>
      </c>
      <c r="H88" t="str">
        <f>IF(ASR_table!I88&lt;&gt;"",ASR_table!I88,"")</f>
        <v/>
      </c>
      <c r="I88" t="str">
        <f>IF(ASR_table!J88&lt;&gt;"",ASR_table!J88,"")</f>
        <v/>
      </c>
      <c r="J88" t="str">
        <f>IF(ASR_table!K88&lt;&gt;"",ASR_table!K88,"")</f>
        <v/>
      </c>
      <c r="K88" t="str">
        <f>IF(ASR_table!L88&lt;&gt;"",ASR_table!L88,"")</f>
        <v/>
      </c>
      <c r="L88">
        <f>IF(ASR_table!M88&lt;&gt;"",ASR_table!M88,"")</f>
        <v>1039400</v>
      </c>
    </row>
    <row r="89" spans="1:26">
      <c r="A89" t="str">
        <f t="shared" si="1"/>
        <v>ASR</v>
      </c>
      <c r="B89" t="str">
        <f>IF(ASR_table!C89&lt;&gt;"",ASR_table!C89,"")</f>
        <v>ASR_ALT4V</v>
      </c>
      <c r="C89" t="str">
        <f>IF(ASR_table!D89&lt;&gt;"",ASR_table!D89,"")</f>
        <v xml:space="preserve">MeanRaw.SO4SfAvg19820519 </v>
      </c>
      <c r="D89">
        <f>IF(ASR_table!E89&lt;&gt;"",ASR_table!E89,"")</f>
        <v>312600</v>
      </c>
      <c r="E89">
        <f>IF(ASR_table!F89&lt;&gt;"",ASR_table!F89,"")</f>
        <v>2</v>
      </c>
      <c r="F89">
        <f>IF(ASR_table!G89&lt;&gt;"",ASR_table!G89,"")</f>
        <v>149850</v>
      </c>
      <c r="G89">
        <f>IF(ASR_table!H89&lt;&gt;"",ASR_table!H89,"")</f>
        <v>10</v>
      </c>
      <c r="H89" t="str">
        <f>IF(ASR_table!I89&lt;&gt;"",ASR_table!I89,"")</f>
        <v/>
      </c>
      <c r="I89" t="str">
        <f>IF(ASR_table!J89&lt;&gt;"",ASR_table!J89,"")</f>
        <v/>
      </c>
      <c r="J89" t="str">
        <f>IF(ASR_table!K89&lt;&gt;"",ASR_table!K89,"")</f>
        <v/>
      </c>
      <c r="K89" t="str">
        <f>IF(ASR_table!L89&lt;&gt;"",ASR_table!L89,"")</f>
        <v/>
      </c>
      <c r="L89">
        <f>IF(ASR_table!M89&lt;&gt;"",ASR_table!M89,"")</f>
        <v>1039400</v>
      </c>
    </row>
    <row r="90" spans="1:26">
      <c r="A90" t="str">
        <f t="shared" si="1"/>
        <v>ASR</v>
      </c>
      <c r="B90" t="str">
        <f>IF(ASR_table!C90&lt;&gt;"",ASR_table!C90,"")</f>
        <v>ASR_ALT4V-ASR_BASE</v>
      </c>
      <c r="C90" t="str">
        <f>IF(ASR_table!D90&lt;&gt;"",ASR_table!D90,"")</f>
        <v xml:space="preserve">MeanRaw.SO4SfAvg19820519 </v>
      </c>
      <c r="D90" t="str">
        <f>IF(ASR_table!E90&lt;&gt;"",ASR_table!E90,"")</f>
        <v/>
      </c>
      <c r="E90" t="str">
        <f>IF(ASR_table!F90&lt;&gt;"",ASR_table!F90,"")</f>
        <v/>
      </c>
      <c r="F90" t="str">
        <f>IF(ASR_table!G90&lt;&gt;"",ASR_table!G90,"")</f>
        <v/>
      </c>
      <c r="G90" t="str">
        <f>IF(ASR_table!H90&lt;&gt;"",ASR_table!H90,"")</f>
        <v/>
      </c>
      <c r="H90">
        <f>IF(ASR_table!I90&lt;&gt;"",ASR_table!I90,"")</f>
        <v>0</v>
      </c>
      <c r="I90">
        <f>IF(ASR_table!J90&lt;&gt;"",ASR_table!J90,"")</f>
        <v>-5</v>
      </c>
      <c r="J90">
        <f>IF(ASR_table!K90&lt;&gt;"",ASR_table!K90,"")</f>
        <v>0</v>
      </c>
      <c r="K90">
        <f>IF(ASR_table!L90&lt;&gt;"",ASR_table!L90,"")</f>
        <v>5</v>
      </c>
      <c r="L90">
        <f>IF(ASR_table!M90&lt;&gt;"",ASR_table!M90,"")</f>
        <v>1039400</v>
      </c>
    </row>
    <row r="91" spans="1:26" s="4" customFormat="1">
      <c r="A91" t="str">
        <f t="shared" si="1"/>
        <v/>
      </c>
      <c r="B91" t="str">
        <f>IF(ASR_table!C91&lt;&gt;"",ASR_table!C91,"")</f>
        <v/>
      </c>
      <c r="C91" t="str">
        <f>IF(ASR_table!D91&lt;&gt;"",ASR_table!D91,"")</f>
        <v/>
      </c>
      <c r="D91" t="str">
        <f>IF(ASR_table!E91&lt;&gt;"",ASR_table!E91,"")</f>
        <v/>
      </c>
      <c r="E91" t="str">
        <f>IF(ASR_table!F91&lt;&gt;"",ASR_table!F91,"")</f>
        <v/>
      </c>
      <c r="F91" t="str">
        <f>IF(ASR_table!G91&lt;&gt;"",ASR_table!G91,"")</f>
        <v/>
      </c>
      <c r="G91" t="str">
        <f>IF(ASR_table!H91&lt;&gt;"",ASR_table!H91,"")</f>
        <v/>
      </c>
      <c r="H91" t="str">
        <f>IF(ASR_table!I91&lt;&gt;"",ASR_table!I91,"")</f>
        <v/>
      </c>
      <c r="I91" t="str">
        <f>IF(ASR_table!J91&lt;&gt;"",ASR_table!J91,"")</f>
        <v/>
      </c>
      <c r="J91" t="str">
        <f>IF(ASR_table!K91&lt;&gt;"",ASR_table!K91,"")</f>
        <v/>
      </c>
      <c r="K91" t="str">
        <f>IF(ASR_table!L91&lt;&gt;"",ASR_table!L91,"")</f>
        <v/>
      </c>
      <c r="L91" t="str">
        <f>IF(ASR_table!M91&lt;&gt;"",ASR_table!M91,"")</f>
        <v/>
      </c>
      <c r="M91"/>
      <c r="N91"/>
      <c r="O91"/>
      <c r="P91"/>
      <c r="Q91"/>
      <c r="R91"/>
      <c r="S91"/>
      <c r="T91"/>
      <c r="U91"/>
      <c r="V91"/>
      <c r="W91"/>
      <c r="X91"/>
      <c r="Y91"/>
      <c r="Z91"/>
    </row>
    <row r="92" spans="1:26">
      <c r="A92" t="str">
        <f t="shared" si="1"/>
        <v>ASR</v>
      </c>
      <c r="B92" t="str">
        <f>IF(ASR_table!C92&lt;&gt;"",ASR_table!C92,"")</f>
        <v>ASR_BASE</v>
      </c>
      <c r="C92" t="str">
        <f>IF(ASR_table!D92&lt;&gt;"",ASR_table!D92,"")</f>
        <v xml:space="preserve">MeanRaw.SO4SfAvg19891108 </v>
      </c>
      <c r="D92">
        <f>IF(ASR_table!E92&lt;&gt;"",ASR_table!E92,"")</f>
        <v>409050</v>
      </c>
      <c r="E92">
        <f>IF(ASR_table!F92&lt;&gt;"",ASR_table!F92,"")</f>
        <v>2</v>
      </c>
      <c r="F92">
        <f>IF(ASR_table!G92&lt;&gt;"",ASR_table!G92,"")</f>
        <v>162950</v>
      </c>
      <c r="G92">
        <f>IF(ASR_table!H92&lt;&gt;"",ASR_table!H92,"")</f>
        <v>10</v>
      </c>
      <c r="H92" t="str">
        <f>IF(ASR_table!I92&lt;&gt;"",ASR_table!I92,"")</f>
        <v/>
      </c>
      <c r="I92" t="str">
        <f>IF(ASR_table!J92&lt;&gt;"",ASR_table!J92,"")</f>
        <v/>
      </c>
      <c r="J92" t="str">
        <f>IF(ASR_table!K92&lt;&gt;"",ASR_table!K92,"")</f>
        <v/>
      </c>
      <c r="K92" t="str">
        <f>IF(ASR_table!L92&lt;&gt;"",ASR_table!L92,"")</f>
        <v/>
      </c>
      <c r="L92">
        <f>IF(ASR_table!M92&lt;&gt;"",ASR_table!M92,"")</f>
        <v>1039400</v>
      </c>
    </row>
    <row r="93" spans="1:26">
      <c r="A93" t="str">
        <f t="shared" si="1"/>
        <v>ASR</v>
      </c>
      <c r="B93" t="str">
        <f>IF(ASR_table!C93&lt;&gt;"",ASR_table!C93,"")</f>
        <v>ASR_ALT4V</v>
      </c>
      <c r="C93" t="str">
        <f>IF(ASR_table!D93&lt;&gt;"",ASR_table!D93,"")</f>
        <v xml:space="preserve">MeanRaw.SO4SfAvg19891108 </v>
      </c>
      <c r="D93">
        <f>IF(ASR_table!E93&lt;&gt;"",ASR_table!E93,"")</f>
        <v>410375</v>
      </c>
      <c r="E93">
        <f>IF(ASR_table!F93&lt;&gt;"",ASR_table!F93,"")</f>
        <v>2</v>
      </c>
      <c r="F93">
        <f>IF(ASR_table!G93&lt;&gt;"",ASR_table!G93,"")</f>
        <v>163175</v>
      </c>
      <c r="G93">
        <f>IF(ASR_table!H93&lt;&gt;"",ASR_table!H93,"")</f>
        <v>10</v>
      </c>
      <c r="H93" t="str">
        <f>IF(ASR_table!I93&lt;&gt;"",ASR_table!I93,"")</f>
        <v/>
      </c>
      <c r="I93" t="str">
        <f>IF(ASR_table!J93&lt;&gt;"",ASR_table!J93,"")</f>
        <v/>
      </c>
      <c r="J93" t="str">
        <f>IF(ASR_table!K93&lt;&gt;"",ASR_table!K93,"")</f>
        <v/>
      </c>
      <c r="K93" t="str">
        <f>IF(ASR_table!L93&lt;&gt;"",ASR_table!L93,"")</f>
        <v/>
      </c>
      <c r="L93">
        <f>IF(ASR_table!M93&lt;&gt;"",ASR_table!M93,"")</f>
        <v>1039400</v>
      </c>
    </row>
    <row r="94" spans="1:26">
      <c r="A94" t="str">
        <f t="shared" si="1"/>
        <v>ASR</v>
      </c>
      <c r="B94" t="str">
        <f>IF(ASR_table!C94&lt;&gt;"",ASR_table!C94,"")</f>
        <v>ASR_ALT4V-ASR_BASE</v>
      </c>
      <c r="C94" t="str">
        <f>IF(ASR_table!D94&lt;&gt;"",ASR_table!D94,"")</f>
        <v xml:space="preserve">MeanRaw.SO4SfAvg19891108 </v>
      </c>
      <c r="D94" t="str">
        <f>IF(ASR_table!E94&lt;&gt;"",ASR_table!E94,"")</f>
        <v/>
      </c>
      <c r="E94" t="str">
        <f>IF(ASR_table!F94&lt;&gt;"",ASR_table!F94,"")</f>
        <v/>
      </c>
      <c r="F94" t="str">
        <f>IF(ASR_table!G94&lt;&gt;"",ASR_table!G94,"")</f>
        <v/>
      </c>
      <c r="G94" t="str">
        <f>IF(ASR_table!H94&lt;&gt;"",ASR_table!H94,"")</f>
        <v/>
      </c>
      <c r="H94">
        <f>IF(ASR_table!I94&lt;&gt;"",ASR_table!I94,"")</f>
        <v>0</v>
      </c>
      <c r="I94">
        <f>IF(ASR_table!J94&lt;&gt;"",ASR_table!J94,"")</f>
        <v>-5</v>
      </c>
      <c r="J94">
        <f>IF(ASR_table!K94&lt;&gt;"",ASR_table!K94,"")</f>
        <v>0</v>
      </c>
      <c r="K94">
        <f>IF(ASR_table!L94&lt;&gt;"",ASR_table!L94,"")</f>
        <v>5</v>
      </c>
      <c r="L94">
        <f>IF(ASR_table!M94&lt;&gt;"",ASR_table!M94,"")</f>
        <v>1039400</v>
      </c>
    </row>
    <row r="95" spans="1:26">
      <c r="A95" t="str">
        <f t="shared" si="1"/>
        <v/>
      </c>
      <c r="B95" t="str">
        <f>IF(ASR_table!C95&lt;&gt;"",ASR_table!C95,"")</f>
        <v/>
      </c>
      <c r="C95" t="str">
        <f>IF(ASR_table!D95&lt;&gt;"",ASR_table!D95,"")</f>
        <v/>
      </c>
      <c r="D95" t="str">
        <f>IF(ASR_table!E95&lt;&gt;"",ASR_table!E95,"")</f>
        <v/>
      </c>
      <c r="E95" t="str">
        <f>IF(ASR_table!F95&lt;&gt;"",ASR_table!F95,"")</f>
        <v/>
      </c>
      <c r="F95" t="str">
        <f>IF(ASR_table!G95&lt;&gt;"",ASR_table!G95,"")</f>
        <v/>
      </c>
      <c r="G95" t="str">
        <f>IF(ASR_table!H95&lt;&gt;"",ASR_table!H95,"")</f>
        <v/>
      </c>
      <c r="H95" t="str">
        <f>IF(ASR_table!I95&lt;&gt;"",ASR_table!I95,"")</f>
        <v/>
      </c>
      <c r="I95" t="str">
        <f>IF(ASR_table!J95&lt;&gt;"",ASR_table!J95,"")</f>
        <v/>
      </c>
      <c r="J95" t="str">
        <f>IF(ASR_table!K95&lt;&gt;"",ASR_table!K95,"")</f>
        <v/>
      </c>
      <c r="K95" t="str">
        <f>IF(ASR_table!L95&lt;&gt;"",ASR_table!L95,"")</f>
        <v/>
      </c>
      <c r="L95" t="str">
        <f>IF(ASR_table!M95&lt;&gt;"",ASR_table!M95,"")</f>
        <v/>
      </c>
    </row>
    <row r="96" spans="1:26">
      <c r="A96" t="str">
        <f t="shared" si="1"/>
        <v>ASR</v>
      </c>
      <c r="B96" t="str">
        <f>IF(ASR_table!C96&lt;&gt;"",ASR_table!C96,"")</f>
        <v>ASR_BASE</v>
      </c>
      <c r="C96" t="str">
        <f>IF(ASR_table!D96&lt;&gt;"",ASR_table!D96,"")</f>
        <v xml:space="preserve">MeanRaw.SO4SfAvg19900606 </v>
      </c>
      <c r="D96">
        <f>IF(ASR_table!E96&lt;&gt;"",ASR_table!E96,"")</f>
        <v>156350</v>
      </c>
      <c r="E96">
        <f>IF(ASR_table!F96&lt;&gt;"",ASR_table!F96,"")</f>
        <v>2</v>
      </c>
      <c r="F96">
        <f>IF(ASR_table!G96&lt;&gt;"",ASR_table!G96,"")</f>
        <v>70575</v>
      </c>
      <c r="G96">
        <f>IF(ASR_table!H96&lt;&gt;"",ASR_table!H96,"")</f>
        <v>10</v>
      </c>
      <c r="H96" t="str">
        <f>IF(ASR_table!I96&lt;&gt;"",ASR_table!I96,"")</f>
        <v/>
      </c>
      <c r="I96" t="str">
        <f>IF(ASR_table!J96&lt;&gt;"",ASR_table!J96,"")</f>
        <v/>
      </c>
      <c r="J96" t="str">
        <f>IF(ASR_table!K96&lt;&gt;"",ASR_table!K96,"")</f>
        <v/>
      </c>
      <c r="K96" t="str">
        <f>IF(ASR_table!L96&lt;&gt;"",ASR_table!L96,"")</f>
        <v/>
      </c>
      <c r="L96">
        <f>IF(ASR_table!M96&lt;&gt;"",ASR_table!M96,"")</f>
        <v>1039400</v>
      </c>
    </row>
    <row r="97" spans="1:26">
      <c r="A97" t="str">
        <f t="shared" si="1"/>
        <v>ASR</v>
      </c>
      <c r="B97" t="str">
        <f>IF(ASR_table!C97&lt;&gt;"",ASR_table!C97,"")</f>
        <v>ASR_ALT4V</v>
      </c>
      <c r="C97" t="str">
        <f>IF(ASR_table!D97&lt;&gt;"",ASR_table!D97,"")</f>
        <v xml:space="preserve">MeanRaw.SO4SfAvg19900606 </v>
      </c>
      <c r="D97">
        <f>IF(ASR_table!E97&lt;&gt;"",ASR_table!E97,"")</f>
        <v>156775</v>
      </c>
      <c r="E97">
        <f>IF(ASR_table!F97&lt;&gt;"",ASR_table!F97,"")</f>
        <v>2</v>
      </c>
      <c r="F97">
        <f>IF(ASR_table!G97&lt;&gt;"",ASR_table!G97,"")</f>
        <v>70900</v>
      </c>
      <c r="G97">
        <f>IF(ASR_table!H97&lt;&gt;"",ASR_table!H97,"")</f>
        <v>10</v>
      </c>
      <c r="H97" t="str">
        <f>IF(ASR_table!I97&lt;&gt;"",ASR_table!I97,"")</f>
        <v/>
      </c>
      <c r="I97" t="str">
        <f>IF(ASR_table!J97&lt;&gt;"",ASR_table!J97,"")</f>
        <v/>
      </c>
      <c r="J97" t="str">
        <f>IF(ASR_table!K97&lt;&gt;"",ASR_table!K97,"")</f>
        <v/>
      </c>
      <c r="K97" t="str">
        <f>IF(ASR_table!L97&lt;&gt;"",ASR_table!L97,"")</f>
        <v/>
      </c>
      <c r="L97">
        <f>IF(ASR_table!M97&lt;&gt;"",ASR_table!M97,"")</f>
        <v>1039400</v>
      </c>
    </row>
    <row r="98" spans="1:26">
      <c r="A98" t="str">
        <f t="shared" si="1"/>
        <v>ASR</v>
      </c>
      <c r="B98" t="str">
        <f>IF(ASR_table!C98&lt;&gt;"",ASR_table!C98,"")</f>
        <v>ASR_ALT4V-ASR_BASE</v>
      </c>
      <c r="C98" t="str">
        <f>IF(ASR_table!D98&lt;&gt;"",ASR_table!D98,"")</f>
        <v xml:space="preserve">MeanRaw.SO4SfAvg19900606 </v>
      </c>
      <c r="D98" t="str">
        <f>IF(ASR_table!E98&lt;&gt;"",ASR_table!E98,"")</f>
        <v/>
      </c>
      <c r="E98" t="str">
        <f>IF(ASR_table!F98&lt;&gt;"",ASR_table!F98,"")</f>
        <v/>
      </c>
      <c r="F98" t="str">
        <f>IF(ASR_table!G98&lt;&gt;"",ASR_table!G98,"")</f>
        <v/>
      </c>
      <c r="G98" t="str">
        <f>IF(ASR_table!H98&lt;&gt;"",ASR_table!H98,"")</f>
        <v/>
      </c>
      <c r="H98">
        <f>IF(ASR_table!I98&lt;&gt;"",ASR_table!I98,"")</f>
        <v>0</v>
      </c>
      <c r="I98">
        <f>IF(ASR_table!J98&lt;&gt;"",ASR_table!J98,"")</f>
        <v>-5</v>
      </c>
      <c r="J98">
        <f>IF(ASR_table!K98&lt;&gt;"",ASR_table!K98,"")</f>
        <v>0</v>
      </c>
      <c r="K98">
        <f>IF(ASR_table!L98&lt;&gt;"",ASR_table!L98,"")</f>
        <v>5</v>
      </c>
      <c r="L98">
        <f>IF(ASR_table!M98&lt;&gt;"",ASR_table!M98,"")</f>
        <v>1039400</v>
      </c>
    </row>
    <row r="99" spans="1:26">
      <c r="A99" t="str">
        <f t="shared" si="1"/>
        <v/>
      </c>
      <c r="B99" t="str">
        <f>IF(ASR_table!C99&lt;&gt;"",ASR_table!C99,"")</f>
        <v/>
      </c>
      <c r="C99" t="str">
        <f>IF(ASR_table!D99&lt;&gt;"",ASR_table!D99,"")</f>
        <v/>
      </c>
      <c r="D99" t="str">
        <f>IF(ASR_table!E99&lt;&gt;"",ASR_table!E99,"")</f>
        <v/>
      </c>
      <c r="E99" t="str">
        <f>IF(ASR_table!F99&lt;&gt;"",ASR_table!F99,"")</f>
        <v/>
      </c>
      <c r="F99" t="str">
        <f>IF(ASR_table!G99&lt;&gt;"",ASR_table!G99,"")</f>
        <v/>
      </c>
      <c r="G99" t="str">
        <f>IF(ASR_table!H99&lt;&gt;"",ASR_table!H99,"")</f>
        <v/>
      </c>
      <c r="H99" t="str">
        <f>IF(ASR_table!I99&lt;&gt;"",ASR_table!I99,"")</f>
        <v/>
      </c>
      <c r="I99" t="str">
        <f>IF(ASR_table!J99&lt;&gt;"",ASR_table!J99,"")</f>
        <v/>
      </c>
      <c r="J99" t="str">
        <f>IF(ASR_table!K99&lt;&gt;"",ASR_table!K99,"")</f>
        <v/>
      </c>
      <c r="K99" t="str">
        <f>IF(ASR_table!L99&lt;&gt;"",ASR_table!L99,"")</f>
        <v/>
      </c>
      <c r="L99" t="str">
        <f>IF(ASR_table!M99&lt;&gt;"",ASR_table!M99,"")</f>
        <v/>
      </c>
    </row>
    <row r="100" spans="1:26">
      <c r="A100" t="str">
        <f t="shared" si="1"/>
        <v/>
      </c>
      <c r="B100" t="str">
        <f>IF(ASR_table!C100&lt;&gt;"",ASR_table!C100,"")</f>
        <v/>
      </c>
      <c r="C100" t="str">
        <f>IF(ASR_table!D100&lt;&gt;"",ASR_table!D100,"")</f>
        <v/>
      </c>
      <c r="D100" t="str">
        <f>IF(ASR_table!E100&lt;&gt;"",ASR_table!E100,"")</f>
        <v/>
      </c>
      <c r="E100" t="str">
        <f>IF(ASR_table!F100&lt;&gt;"",ASR_table!F100,"")</f>
        <v/>
      </c>
      <c r="F100" t="str">
        <f>IF(ASR_table!G100&lt;&gt;"",ASR_table!G100,"")</f>
        <v/>
      </c>
      <c r="G100" t="str">
        <f>IF(ASR_table!H100&lt;&gt;"",ASR_table!H100,"")</f>
        <v/>
      </c>
      <c r="H100" t="str">
        <f>IF(ASR_table!I100&lt;&gt;"",ASR_table!I100,"")</f>
        <v/>
      </c>
      <c r="I100" t="str">
        <f>IF(ASR_table!J100&lt;&gt;"",ASR_table!J100,"")</f>
        <v/>
      </c>
      <c r="J100" t="str">
        <f>IF(ASR_table!K100&lt;&gt;"",ASR_table!K100,"")</f>
        <v/>
      </c>
      <c r="K100" t="str">
        <f>IF(ASR_table!L100&lt;&gt;"",ASR_table!L100,"")</f>
        <v/>
      </c>
      <c r="L100" t="str">
        <f>IF(ASR_table!M100&lt;&gt;"",ASR_table!M100,"")</f>
        <v/>
      </c>
    </row>
    <row r="101" spans="1:26">
      <c r="A101" t="e">
        <f t="shared" si="1"/>
        <v>#VALUE!</v>
      </c>
      <c r="B101" t="str">
        <f>IF(ASR_table!C101&lt;&gt;"",ASR_table!C101,"")</f>
        <v>2050B2</v>
      </c>
      <c r="C101" t="str">
        <f>IF(ASR_table!D101&lt;&gt;"",ASR_table!D101,"")</f>
        <v xml:space="preserve">MeanPOS.SO4_settlAvg20000315_g_m2_yr </v>
      </c>
      <c r="D101">
        <f>IF(ASR_table!E101&lt;&gt;"",ASR_table!E101,"")</f>
        <v>280000</v>
      </c>
      <c r="E101">
        <f>IF(ASR_table!F101&lt;&gt;"",ASR_table!F101,"")</f>
        <v>15</v>
      </c>
      <c r="F101">
        <f>IF(ASR_table!G101&lt;&gt;"",ASR_table!G101,"")</f>
        <v>157875</v>
      </c>
      <c r="G101">
        <f>IF(ASR_table!H101&lt;&gt;"",ASR_table!H101,"")</f>
        <v>30</v>
      </c>
      <c r="H101" t="str">
        <f>IF(ASR_table!I101&lt;&gt;"",ASR_table!I101,"")</f>
        <v/>
      </c>
      <c r="I101" t="str">
        <f>IF(ASR_table!J101&lt;&gt;"",ASR_table!J101,"")</f>
        <v/>
      </c>
      <c r="J101" t="str">
        <f>IF(ASR_table!K101&lt;&gt;"",ASR_table!K101,"")</f>
        <v/>
      </c>
      <c r="K101" t="str">
        <f>IF(ASR_table!L101&lt;&gt;"",ASR_table!L101,"")</f>
        <v/>
      </c>
      <c r="L101">
        <f>IF(ASR_table!M101&lt;&gt;"",ASR_table!M101,"")</f>
        <v>1039400</v>
      </c>
    </row>
    <row r="102" spans="1:26">
      <c r="A102" t="str">
        <f t="shared" si="1"/>
        <v>ASR</v>
      </c>
      <c r="B102" t="str">
        <f>IF(ASR_table!C102&lt;&gt;"",ASR_table!C102,"")</f>
        <v>ASR_BASE</v>
      </c>
      <c r="C102" t="str">
        <f>IF(ASR_table!D102&lt;&gt;"",ASR_table!D102,"")</f>
        <v xml:space="preserve">MeanPOS.SO4_settlAvg20000315_g_m2_yr </v>
      </c>
      <c r="D102">
        <f>IF(ASR_table!E102&lt;&gt;"",ASR_table!E102,"")</f>
        <v>266075</v>
      </c>
      <c r="E102">
        <f>IF(ASR_table!F102&lt;&gt;"",ASR_table!F102,"")</f>
        <v>15</v>
      </c>
      <c r="F102">
        <f>IF(ASR_table!G102&lt;&gt;"",ASR_table!G102,"")</f>
        <v>145075</v>
      </c>
      <c r="G102">
        <f>IF(ASR_table!H102&lt;&gt;"",ASR_table!H102,"")</f>
        <v>30</v>
      </c>
      <c r="H102" t="str">
        <f>IF(ASR_table!I102&lt;&gt;"",ASR_table!I102,"")</f>
        <v/>
      </c>
      <c r="I102" t="str">
        <f>IF(ASR_table!J102&lt;&gt;"",ASR_table!J102,"")</f>
        <v/>
      </c>
      <c r="J102" t="str">
        <f>IF(ASR_table!K102&lt;&gt;"",ASR_table!K102,"")</f>
        <v/>
      </c>
      <c r="K102" t="str">
        <f>IF(ASR_table!L102&lt;&gt;"",ASR_table!L102,"")</f>
        <v/>
      </c>
      <c r="L102">
        <f>IF(ASR_table!M102&lt;&gt;"",ASR_table!M102,"")</f>
        <v>1039400</v>
      </c>
    </row>
    <row r="103" spans="1:26">
      <c r="A103" t="str">
        <f t="shared" si="1"/>
        <v>ASR</v>
      </c>
      <c r="B103" t="str">
        <f>IF(ASR_table!C103&lt;&gt;"",ASR_table!C103,"")</f>
        <v>ASR_BASE-2050B2</v>
      </c>
      <c r="C103" t="str">
        <f>IF(ASR_table!D103&lt;&gt;"",ASR_table!D103,"")</f>
        <v xml:space="preserve">MeanPOS.SO4_settlAvg20000315_g_m2_yr </v>
      </c>
      <c r="D103" t="str">
        <f>IF(ASR_table!E103&lt;&gt;"",ASR_table!E103,"")</f>
        <v/>
      </c>
      <c r="E103" t="str">
        <f>IF(ASR_table!F103&lt;&gt;"",ASR_table!F103,"")</f>
        <v/>
      </c>
      <c r="F103" t="str">
        <f>IF(ASR_table!G103&lt;&gt;"",ASR_table!G103,"")</f>
        <v/>
      </c>
      <c r="G103" t="str">
        <f>IF(ASR_table!H103&lt;&gt;"",ASR_table!H103,"")</f>
        <v/>
      </c>
      <c r="H103">
        <f>IF(ASR_table!I103&lt;&gt;"",ASR_table!I103,"")</f>
        <v>139025</v>
      </c>
      <c r="I103">
        <f>IF(ASR_table!J103&lt;&gt;"",ASR_table!J103,"")</f>
        <v>-5</v>
      </c>
      <c r="J103">
        <f>IF(ASR_table!K103&lt;&gt;"",ASR_table!K103,"")</f>
        <v>82425</v>
      </c>
      <c r="K103">
        <f>IF(ASR_table!L103&lt;&gt;"",ASR_table!L103,"")</f>
        <v>5</v>
      </c>
      <c r="L103">
        <f>IF(ASR_table!M103&lt;&gt;"",ASR_table!M103,"")</f>
        <v>1039400</v>
      </c>
    </row>
    <row r="104" spans="1:26">
      <c r="A104" t="str">
        <f t="shared" si="1"/>
        <v/>
      </c>
      <c r="B104" t="str">
        <f>IF(ASR_table!C104&lt;&gt;"",ASR_table!C104,"")</f>
        <v/>
      </c>
      <c r="C104" t="str">
        <f>IF(ASR_table!D104&lt;&gt;"",ASR_table!D104,"")</f>
        <v/>
      </c>
      <c r="D104" t="str">
        <f>IF(ASR_table!E104&lt;&gt;"",ASR_table!E104,"")</f>
        <v/>
      </c>
      <c r="E104" t="str">
        <f>IF(ASR_table!F104&lt;&gt;"",ASR_table!F104,"")</f>
        <v/>
      </c>
      <c r="F104" t="str">
        <f>IF(ASR_table!G104&lt;&gt;"",ASR_table!G104,"")</f>
        <v/>
      </c>
      <c r="G104" t="str">
        <f>IF(ASR_table!H104&lt;&gt;"",ASR_table!H104,"")</f>
        <v/>
      </c>
      <c r="H104" t="str">
        <f>IF(ASR_table!I104&lt;&gt;"",ASR_table!I104,"")</f>
        <v/>
      </c>
      <c r="I104" t="str">
        <f>IF(ASR_table!J104&lt;&gt;"",ASR_table!J104,"")</f>
        <v/>
      </c>
      <c r="J104" t="str">
        <f>IF(ASR_table!K104&lt;&gt;"",ASR_table!K104,"")</f>
        <v/>
      </c>
      <c r="K104" t="str">
        <f>IF(ASR_table!L104&lt;&gt;"",ASR_table!L104,"")</f>
        <v/>
      </c>
      <c r="L104" t="str">
        <f>IF(ASR_table!M104&lt;&gt;"",ASR_table!M104,"")</f>
        <v/>
      </c>
    </row>
    <row r="105" spans="1:26">
      <c r="A105" t="e">
        <f t="shared" si="1"/>
        <v>#VALUE!</v>
      </c>
      <c r="B105" t="str">
        <f>IF(ASR_table!C105&lt;&gt;"",ASR_table!C105,"")</f>
        <v>2050B2</v>
      </c>
      <c r="C105" t="str">
        <f>IF(ASR_table!D105&lt;&gt;"",ASR_table!D105,"")</f>
        <v xml:space="preserve">MeanPOS.SO4SfAvg20000315 </v>
      </c>
      <c r="D105">
        <f>IF(ASR_table!E105&lt;&gt;"",ASR_table!E105,"")</f>
        <v>486325</v>
      </c>
      <c r="E105">
        <f>IF(ASR_table!F105&lt;&gt;"",ASR_table!F105,"")</f>
        <v>2</v>
      </c>
      <c r="F105">
        <f>IF(ASR_table!G105&lt;&gt;"",ASR_table!G105,"")</f>
        <v>165775</v>
      </c>
      <c r="G105">
        <f>IF(ASR_table!H105&lt;&gt;"",ASR_table!H105,"")</f>
        <v>10</v>
      </c>
      <c r="H105" t="str">
        <f>IF(ASR_table!I105&lt;&gt;"",ASR_table!I105,"")</f>
        <v/>
      </c>
      <c r="I105" t="str">
        <f>IF(ASR_table!J105&lt;&gt;"",ASR_table!J105,"")</f>
        <v/>
      </c>
      <c r="J105" t="str">
        <f>IF(ASR_table!K105&lt;&gt;"",ASR_table!K105,"")</f>
        <v/>
      </c>
      <c r="K105" t="str">
        <f>IF(ASR_table!L105&lt;&gt;"",ASR_table!L105,"")</f>
        <v/>
      </c>
      <c r="L105">
        <f>IF(ASR_table!M105&lt;&gt;"",ASR_table!M105,"")</f>
        <v>1039400</v>
      </c>
    </row>
    <row r="106" spans="1:26">
      <c r="A106" t="str">
        <f t="shared" si="1"/>
        <v>ASR</v>
      </c>
      <c r="B106" t="str">
        <f>IF(ASR_table!C106&lt;&gt;"",ASR_table!C106,"")</f>
        <v>ASR_BASE</v>
      </c>
      <c r="C106" t="str">
        <f>IF(ASR_table!D106&lt;&gt;"",ASR_table!D106,"")</f>
        <v xml:space="preserve">MeanPOS.SO4SfAvg20000315 </v>
      </c>
      <c r="D106">
        <f>IF(ASR_table!E106&lt;&gt;"",ASR_table!E106,"")</f>
        <v>468250</v>
      </c>
      <c r="E106">
        <f>IF(ASR_table!F106&lt;&gt;"",ASR_table!F106,"")</f>
        <v>2</v>
      </c>
      <c r="F106">
        <f>IF(ASR_table!G106&lt;&gt;"",ASR_table!G106,"")</f>
        <v>153050</v>
      </c>
      <c r="G106">
        <f>IF(ASR_table!H106&lt;&gt;"",ASR_table!H106,"")</f>
        <v>10</v>
      </c>
      <c r="H106" t="str">
        <f>IF(ASR_table!I106&lt;&gt;"",ASR_table!I106,"")</f>
        <v/>
      </c>
      <c r="I106" t="str">
        <f>IF(ASR_table!J106&lt;&gt;"",ASR_table!J106,"")</f>
        <v/>
      </c>
      <c r="J106" t="str">
        <f>IF(ASR_table!K106&lt;&gt;"",ASR_table!K106,"")</f>
        <v/>
      </c>
      <c r="K106" t="str">
        <f>IF(ASR_table!L106&lt;&gt;"",ASR_table!L106,"")</f>
        <v/>
      </c>
      <c r="L106">
        <f>IF(ASR_table!M106&lt;&gt;"",ASR_table!M106,"")</f>
        <v>1039400</v>
      </c>
    </row>
    <row r="107" spans="1:26">
      <c r="A107" t="str">
        <f t="shared" si="1"/>
        <v>ASR</v>
      </c>
      <c r="B107" t="str">
        <f>IF(ASR_table!C107&lt;&gt;"",ASR_table!C107,"")</f>
        <v>ASR_BASE-2050B2</v>
      </c>
      <c r="C107" t="str">
        <f>IF(ASR_table!D107&lt;&gt;"",ASR_table!D107,"")</f>
        <v xml:space="preserve">MeanPOS.SO4SfAvg20000315 </v>
      </c>
      <c r="D107" t="str">
        <f>IF(ASR_table!E107&lt;&gt;"",ASR_table!E107,"")</f>
        <v/>
      </c>
      <c r="E107" t="str">
        <f>IF(ASR_table!F107&lt;&gt;"",ASR_table!F107,"")</f>
        <v/>
      </c>
      <c r="F107" t="str">
        <f>IF(ASR_table!G107&lt;&gt;"",ASR_table!G107,"")</f>
        <v/>
      </c>
      <c r="G107" t="str">
        <f>IF(ASR_table!H107&lt;&gt;"",ASR_table!H107,"")</f>
        <v/>
      </c>
      <c r="H107">
        <f>IF(ASR_table!I107&lt;&gt;"",ASR_table!I107,"")</f>
        <v>46200</v>
      </c>
      <c r="I107">
        <f>IF(ASR_table!J107&lt;&gt;"",ASR_table!J107,"")</f>
        <v>-5</v>
      </c>
      <c r="J107">
        <f>IF(ASR_table!K107&lt;&gt;"",ASR_table!K107,"")</f>
        <v>12500</v>
      </c>
      <c r="K107">
        <f>IF(ASR_table!L107&lt;&gt;"",ASR_table!L107,"")</f>
        <v>5</v>
      </c>
      <c r="L107">
        <f>IF(ASR_table!M107&lt;&gt;"",ASR_table!M107,"")</f>
        <v>1039400</v>
      </c>
    </row>
    <row r="108" spans="1:26">
      <c r="A108" t="str">
        <f t="shared" si="1"/>
        <v/>
      </c>
      <c r="B108" t="str">
        <f>IF(ASR_table!C108&lt;&gt;"",ASR_table!C108,"")</f>
        <v/>
      </c>
      <c r="C108" t="str">
        <f>IF(ASR_table!D108&lt;&gt;"",ASR_table!D108,"")</f>
        <v/>
      </c>
      <c r="D108" t="str">
        <f>IF(ASR_table!E108&lt;&gt;"",ASR_table!E108,"")</f>
        <v/>
      </c>
      <c r="E108" t="str">
        <f>IF(ASR_table!F108&lt;&gt;"",ASR_table!F108,"")</f>
        <v/>
      </c>
      <c r="F108" t="str">
        <f>IF(ASR_table!G108&lt;&gt;"",ASR_table!G108,"")</f>
        <v/>
      </c>
      <c r="G108" t="str">
        <f>IF(ASR_table!H108&lt;&gt;"",ASR_table!H108,"")</f>
        <v/>
      </c>
      <c r="H108" t="str">
        <f>IF(ASR_table!I108&lt;&gt;"",ASR_table!I108,"")</f>
        <v/>
      </c>
      <c r="I108" t="str">
        <f>IF(ASR_table!J108&lt;&gt;"",ASR_table!J108,"")</f>
        <v/>
      </c>
      <c r="J108" t="str">
        <f>IF(ASR_table!K108&lt;&gt;"",ASR_table!K108,"")</f>
        <v/>
      </c>
      <c r="K108" t="str">
        <f>IF(ASR_table!L108&lt;&gt;"",ASR_table!L108,"")</f>
        <v/>
      </c>
      <c r="L108" t="str">
        <f>IF(ASR_table!M108&lt;&gt;"",ASR_table!M108,"")</f>
        <v/>
      </c>
    </row>
    <row r="109" spans="1:26">
      <c r="A109" t="e">
        <f t="shared" si="1"/>
        <v>#VALUE!</v>
      </c>
      <c r="B109" t="str">
        <f>IF(ASR_table!C109&lt;&gt;"",ASR_table!C109,"")</f>
        <v>2050B2</v>
      </c>
      <c r="C109" t="str">
        <f>IF(ASR_table!D109&lt;&gt;"",ASR_table!D109,"")</f>
        <v xml:space="preserve">MeanRaw.SO4SfAvg19740531 </v>
      </c>
      <c r="D109">
        <f>IF(ASR_table!E109&lt;&gt;"",ASR_table!E109,"")</f>
        <v>127225</v>
      </c>
      <c r="E109">
        <f>IF(ASR_table!F109&lt;&gt;"",ASR_table!F109,"")</f>
        <v>2</v>
      </c>
      <c r="F109">
        <f>IF(ASR_table!G109&lt;&gt;"",ASR_table!G109,"")</f>
        <v>78650</v>
      </c>
      <c r="G109">
        <f>IF(ASR_table!H109&lt;&gt;"",ASR_table!H109,"")</f>
        <v>10</v>
      </c>
      <c r="H109" t="str">
        <f>IF(ASR_table!I109&lt;&gt;"",ASR_table!I109,"")</f>
        <v/>
      </c>
      <c r="I109" t="str">
        <f>IF(ASR_table!J109&lt;&gt;"",ASR_table!J109,"")</f>
        <v/>
      </c>
      <c r="J109" t="str">
        <f>IF(ASR_table!K109&lt;&gt;"",ASR_table!K109,"")</f>
        <v/>
      </c>
      <c r="K109" t="str">
        <f>IF(ASR_table!L109&lt;&gt;"",ASR_table!L109,"")</f>
        <v/>
      </c>
      <c r="L109">
        <f>IF(ASR_table!M109&lt;&gt;"",ASR_table!M109,"")</f>
        <v>1039400</v>
      </c>
    </row>
    <row r="110" spans="1:26">
      <c r="A110" t="str">
        <f t="shared" si="1"/>
        <v>ASR</v>
      </c>
      <c r="B110" t="str">
        <f>IF(ASR_table!C110&lt;&gt;"",ASR_table!C110,"")</f>
        <v>ASR_BASE</v>
      </c>
      <c r="C110" t="str">
        <f>IF(ASR_table!D110&lt;&gt;"",ASR_table!D110,"")</f>
        <v xml:space="preserve">MeanRaw.SO4SfAvg19740531 </v>
      </c>
      <c r="D110">
        <f>IF(ASR_table!E110&lt;&gt;"",ASR_table!E110,"")</f>
        <v>142250</v>
      </c>
      <c r="E110">
        <f>IF(ASR_table!F110&lt;&gt;"",ASR_table!F110,"")</f>
        <v>2</v>
      </c>
      <c r="F110">
        <f>IF(ASR_table!G110&lt;&gt;"",ASR_table!G110,"")</f>
        <v>86075</v>
      </c>
      <c r="G110">
        <f>IF(ASR_table!H110&lt;&gt;"",ASR_table!H110,"")</f>
        <v>10</v>
      </c>
      <c r="H110" t="str">
        <f>IF(ASR_table!I110&lt;&gt;"",ASR_table!I110,"")</f>
        <v/>
      </c>
      <c r="I110" t="str">
        <f>IF(ASR_table!J110&lt;&gt;"",ASR_table!J110,"")</f>
        <v/>
      </c>
      <c r="J110" t="str">
        <f>IF(ASR_table!K110&lt;&gt;"",ASR_table!K110,"")</f>
        <v/>
      </c>
      <c r="K110" t="str">
        <f>IF(ASR_table!L110&lt;&gt;"",ASR_table!L110,"")</f>
        <v/>
      </c>
      <c r="L110">
        <f>IF(ASR_table!M110&lt;&gt;"",ASR_table!M110,"")</f>
        <v>1039400</v>
      </c>
    </row>
    <row r="111" spans="1:26" s="4" customFormat="1">
      <c r="A111" t="str">
        <f t="shared" si="1"/>
        <v>ASR</v>
      </c>
      <c r="B111" t="str">
        <f>IF(ASR_table!C111&lt;&gt;"",ASR_table!C111,"")</f>
        <v>ASR_BASE-2050B2</v>
      </c>
      <c r="C111" t="str">
        <f>IF(ASR_table!D111&lt;&gt;"",ASR_table!D111,"")</f>
        <v xml:space="preserve">MeanRaw.SO4SfAvg19740531 </v>
      </c>
      <c r="D111" t="str">
        <f>IF(ASR_table!E111&lt;&gt;"",ASR_table!E111,"")</f>
        <v/>
      </c>
      <c r="E111" t="str">
        <f>IF(ASR_table!F111&lt;&gt;"",ASR_table!F111,"")</f>
        <v/>
      </c>
      <c r="F111" t="str">
        <f>IF(ASR_table!G111&lt;&gt;"",ASR_table!G111,"")</f>
        <v/>
      </c>
      <c r="G111" t="str">
        <f>IF(ASR_table!H111&lt;&gt;"",ASR_table!H111,"")</f>
        <v/>
      </c>
      <c r="H111">
        <f>IF(ASR_table!I111&lt;&gt;"",ASR_table!I111,"")</f>
        <v>2225</v>
      </c>
      <c r="I111">
        <f>IF(ASR_table!J111&lt;&gt;"",ASR_table!J111,"")</f>
        <v>-5</v>
      </c>
      <c r="J111">
        <f>IF(ASR_table!K111&lt;&gt;"",ASR_table!K111,"")</f>
        <v>16550</v>
      </c>
      <c r="K111">
        <f>IF(ASR_table!L111&lt;&gt;"",ASR_table!L111,"")</f>
        <v>5</v>
      </c>
      <c r="L111">
        <f>IF(ASR_table!M111&lt;&gt;"",ASR_table!M111,"")</f>
        <v>1039400</v>
      </c>
      <c r="M111"/>
      <c r="N111"/>
      <c r="O111"/>
      <c r="P111"/>
      <c r="Q111"/>
      <c r="R111"/>
      <c r="S111"/>
      <c r="T111"/>
      <c r="U111"/>
      <c r="V111"/>
      <c r="W111"/>
      <c r="X111"/>
      <c r="Y111"/>
      <c r="Z111"/>
    </row>
    <row r="112" spans="1:26">
      <c r="A112" t="str">
        <f t="shared" si="1"/>
        <v/>
      </c>
      <c r="B112" t="str">
        <f>IF(ASR_table!C112&lt;&gt;"",ASR_table!C112,"")</f>
        <v/>
      </c>
      <c r="C112" t="str">
        <f>IF(ASR_table!D112&lt;&gt;"",ASR_table!D112,"")</f>
        <v/>
      </c>
      <c r="D112" t="str">
        <f>IF(ASR_table!E112&lt;&gt;"",ASR_table!E112,"")</f>
        <v/>
      </c>
      <c r="E112" t="str">
        <f>IF(ASR_table!F112&lt;&gt;"",ASR_table!F112,"")</f>
        <v/>
      </c>
      <c r="F112" t="str">
        <f>IF(ASR_table!G112&lt;&gt;"",ASR_table!G112,"")</f>
        <v/>
      </c>
      <c r="G112" t="str">
        <f>IF(ASR_table!H112&lt;&gt;"",ASR_table!H112,"")</f>
        <v/>
      </c>
      <c r="H112" t="str">
        <f>IF(ASR_table!I112&lt;&gt;"",ASR_table!I112,"")</f>
        <v/>
      </c>
      <c r="I112" t="str">
        <f>IF(ASR_table!J112&lt;&gt;"",ASR_table!J112,"")</f>
        <v/>
      </c>
      <c r="J112" t="str">
        <f>IF(ASR_table!K112&lt;&gt;"",ASR_table!K112,"")</f>
        <v/>
      </c>
      <c r="K112" t="str">
        <f>IF(ASR_table!L112&lt;&gt;"",ASR_table!L112,"")</f>
        <v/>
      </c>
      <c r="L112" t="str">
        <f>IF(ASR_table!M112&lt;&gt;"",ASR_table!M112,"")</f>
        <v/>
      </c>
    </row>
    <row r="113" spans="1:12">
      <c r="A113" t="e">
        <f t="shared" si="1"/>
        <v>#VALUE!</v>
      </c>
      <c r="B113" t="str">
        <f>IF(ASR_table!C113&lt;&gt;"",ASR_table!C113,"")</f>
        <v>2050B2</v>
      </c>
      <c r="C113" t="str">
        <f>IF(ASR_table!D113&lt;&gt;"",ASR_table!D113,"")</f>
        <v xml:space="preserve">MeanRaw.SO4SfAvg19741028 </v>
      </c>
      <c r="D113">
        <f>IF(ASR_table!E113&lt;&gt;"",ASR_table!E113,"")</f>
        <v>612475</v>
      </c>
      <c r="E113">
        <f>IF(ASR_table!F113&lt;&gt;"",ASR_table!F113,"")</f>
        <v>2</v>
      </c>
      <c r="F113">
        <f>IF(ASR_table!G113&lt;&gt;"",ASR_table!G113,"")</f>
        <v>270325</v>
      </c>
      <c r="G113">
        <f>IF(ASR_table!H113&lt;&gt;"",ASR_table!H113,"")</f>
        <v>10</v>
      </c>
      <c r="H113" t="str">
        <f>IF(ASR_table!I113&lt;&gt;"",ASR_table!I113,"")</f>
        <v/>
      </c>
      <c r="I113" t="str">
        <f>IF(ASR_table!J113&lt;&gt;"",ASR_table!J113,"")</f>
        <v/>
      </c>
      <c r="J113" t="str">
        <f>IF(ASR_table!K113&lt;&gt;"",ASR_table!K113,"")</f>
        <v/>
      </c>
      <c r="K113" t="str">
        <f>IF(ASR_table!L113&lt;&gt;"",ASR_table!L113,"")</f>
        <v/>
      </c>
      <c r="L113">
        <f>IF(ASR_table!M113&lt;&gt;"",ASR_table!M113,"")</f>
        <v>1039400</v>
      </c>
    </row>
    <row r="114" spans="1:12">
      <c r="A114" t="str">
        <f t="shared" si="1"/>
        <v>ASR</v>
      </c>
      <c r="B114" t="str">
        <f>IF(ASR_table!C114&lt;&gt;"",ASR_table!C114,"")</f>
        <v>ASR_BASE</v>
      </c>
      <c r="C114" t="str">
        <f>IF(ASR_table!D114&lt;&gt;"",ASR_table!D114,"")</f>
        <v xml:space="preserve">MeanRaw.SO4SfAvg19741028 </v>
      </c>
      <c r="D114">
        <f>IF(ASR_table!E114&lt;&gt;"",ASR_table!E114,"")</f>
        <v>602275</v>
      </c>
      <c r="E114">
        <f>IF(ASR_table!F114&lt;&gt;"",ASR_table!F114,"")</f>
        <v>2</v>
      </c>
      <c r="F114">
        <f>IF(ASR_table!G114&lt;&gt;"",ASR_table!G114,"")</f>
        <v>235400</v>
      </c>
      <c r="G114">
        <f>IF(ASR_table!H114&lt;&gt;"",ASR_table!H114,"")</f>
        <v>10</v>
      </c>
      <c r="H114" t="str">
        <f>IF(ASR_table!I114&lt;&gt;"",ASR_table!I114,"")</f>
        <v/>
      </c>
      <c r="I114" t="str">
        <f>IF(ASR_table!J114&lt;&gt;"",ASR_table!J114,"")</f>
        <v/>
      </c>
      <c r="J114" t="str">
        <f>IF(ASR_table!K114&lt;&gt;"",ASR_table!K114,"")</f>
        <v/>
      </c>
      <c r="K114" t="str">
        <f>IF(ASR_table!L114&lt;&gt;"",ASR_table!L114,"")</f>
        <v/>
      </c>
      <c r="L114">
        <f>IF(ASR_table!M114&lt;&gt;"",ASR_table!M114,"")</f>
        <v>1039400</v>
      </c>
    </row>
    <row r="115" spans="1:12">
      <c r="A115" t="str">
        <f t="shared" si="1"/>
        <v>ASR</v>
      </c>
      <c r="B115" t="str">
        <f>IF(ASR_table!C115&lt;&gt;"",ASR_table!C115,"")</f>
        <v>ASR_BASE-2050B2</v>
      </c>
      <c r="C115" t="str">
        <f>IF(ASR_table!D115&lt;&gt;"",ASR_table!D115,"")</f>
        <v xml:space="preserve">MeanRaw.SO4SfAvg19741028 </v>
      </c>
      <c r="D115" t="str">
        <f>IF(ASR_table!E115&lt;&gt;"",ASR_table!E115,"")</f>
        <v/>
      </c>
      <c r="E115" t="str">
        <f>IF(ASR_table!F115&lt;&gt;"",ASR_table!F115,"")</f>
        <v/>
      </c>
      <c r="F115" t="str">
        <f>IF(ASR_table!G115&lt;&gt;"",ASR_table!G115,"")</f>
        <v/>
      </c>
      <c r="G115" t="str">
        <f>IF(ASR_table!H115&lt;&gt;"",ASR_table!H115,"")</f>
        <v/>
      </c>
      <c r="H115">
        <f>IF(ASR_table!I115&lt;&gt;"",ASR_table!I115,"")</f>
        <v>72175</v>
      </c>
      <c r="I115">
        <f>IF(ASR_table!J115&lt;&gt;"",ASR_table!J115,"")</f>
        <v>-5</v>
      </c>
      <c r="J115">
        <f>IF(ASR_table!K115&lt;&gt;"",ASR_table!K115,"")</f>
        <v>33150</v>
      </c>
      <c r="K115">
        <f>IF(ASR_table!L115&lt;&gt;"",ASR_table!L115,"")</f>
        <v>5</v>
      </c>
      <c r="L115">
        <f>IF(ASR_table!M115&lt;&gt;"",ASR_table!M115,"")</f>
        <v>1039400</v>
      </c>
    </row>
    <row r="116" spans="1:12">
      <c r="A116" t="str">
        <f t="shared" si="1"/>
        <v/>
      </c>
      <c r="B116" t="str">
        <f>IF(ASR_table!C116&lt;&gt;"",ASR_table!C116,"")</f>
        <v/>
      </c>
      <c r="C116" t="str">
        <f>IF(ASR_table!D116&lt;&gt;"",ASR_table!D116,"")</f>
        <v/>
      </c>
      <c r="D116" t="str">
        <f>IF(ASR_table!E116&lt;&gt;"",ASR_table!E116,"")</f>
        <v/>
      </c>
      <c r="E116" t="str">
        <f>IF(ASR_table!F116&lt;&gt;"",ASR_table!F116,"")</f>
        <v/>
      </c>
      <c r="F116" t="str">
        <f>IF(ASR_table!G116&lt;&gt;"",ASR_table!G116,"")</f>
        <v/>
      </c>
      <c r="G116" t="str">
        <f>IF(ASR_table!H116&lt;&gt;"",ASR_table!H116,"")</f>
        <v/>
      </c>
      <c r="H116" t="str">
        <f>IF(ASR_table!I116&lt;&gt;"",ASR_table!I116,"")</f>
        <v/>
      </c>
      <c r="I116" t="str">
        <f>IF(ASR_table!J116&lt;&gt;"",ASR_table!J116,"")</f>
        <v/>
      </c>
      <c r="J116" t="str">
        <f>IF(ASR_table!K116&lt;&gt;"",ASR_table!K116,"")</f>
        <v/>
      </c>
      <c r="K116" t="str">
        <f>IF(ASR_table!L116&lt;&gt;"",ASR_table!L116,"")</f>
        <v/>
      </c>
      <c r="L116" t="str">
        <f>IF(ASR_table!M116&lt;&gt;"",ASR_table!M116,"")</f>
        <v/>
      </c>
    </row>
    <row r="117" spans="1:12">
      <c r="A117" t="e">
        <f t="shared" si="1"/>
        <v>#VALUE!</v>
      </c>
      <c r="B117" t="str">
        <f>IF(ASR_table!C117&lt;&gt;"",ASR_table!C117,"")</f>
        <v>2050B2</v>
      </c>
      <c r="C117" t="str">
        <f>IF(ASR_table!D117&lt;&gt;"",ASR_table!D117,"")</f>
        <v xml:space="preserve">MeanRaw.SO4SfAvg19811021 </v>
      </c>
      <c r="D117">
        <f>IF(ASR_table!E117&lt;&gt;"",ASR_table!E117,"")</f>
        <v>532225</v>
      </c>
      <c r="E117">
        <f>IF(ASR_table!F117&lt;&gt;"",ASR_table!F117,"")</f>
        <v>2</v>
      </c>
      <c r="F117">
        <f>IF(ASR_table!G117&lt;&gt;"",ASR_table!G117,"")</f>
        <v>240700</v>
      </c>
      <c r="G117">
        <f>IF(ASR_table!H117&lt;&gt;"",ASR_table!H117,"")</f>
        <v>10</v>
      </c>
      <c r="H117" t="str">
        <f>IF(ASR_table!I117&lt;&gt;"",ASR_table!I117,"")</f>
        <v/>
      </c>
      <c r="I117" t="str">
        <f>IF(ASR_table!J117&lt;&gt;"",ASR_table!J117,"")</f>
        <v/>
      </c>
      <c r="J117" t="str">
        <f>IF(ASR_table!K117&lt;&gt;"",ASR_table!K117,"")</f>
        <v/>
      </c>
      <c r="K117" t="str">
        <f>IF(ASR_table!L117&lt;&gt;"",ASR_table!L117,"")</f>
        <v/>
      </c>
      <c r="L117">
        <f>IF(ASR_table!M117&lt;&gt;"",ASR_table!M117,"")</f>
        <v>1039400</v>
      </c>
    </row>
    <row r="118" spans="1:12">
      <c r="A118" t="str">
        <f t="shared" si="1"/>
        <v>ASR</v>
      </c>
      <c r="B118" t="str">
        <f>IF(ASR_table!C118&lt;&gt;"",ASR_table!C118,"")</f>
        <v>ASR_BASE</v>
      </c>
      <c r="C118" t="str">
        <f>IF(ASR_table!D118&lt;&gt;"",ASR_table!D118,"")</f>
        <v xml:space="preserve">MeanRaw.SO4SfAvg19811021 </v>
      </c>
      <c r="D118">
        <f>IF(ASR_table!E118&lt;&gt;"",ASR_table!E118,"")</f>
        <v>507150</v>
      </c>
      <c r="E118">
        <f>IF(ASR_table!F118&lt;&gt;"",ASR_table!F118,"")</f>
        <v>2</v>
      </c>
      <c r="F118">
        <f>IF(ASR_table!G118&lt;&gt;"",ASR_table!G118,"")</f>
        <v>233850</v>
      </c>
      <c r="G118">
        <f>IF(ASR_table!H118&lt;&gt;"",ASR_table!H118,"")</f>
        <v>10</v>
      </c>
      <c r="H118" t="str">
        <f>IF(ASR_table!I118&lt;&gt;"",ASR_table!I118,"")</f>
        <v/>
      </c>
      <c r="I118" t="str">
        <f>IF(ASR_table!J118&lt;&gt;"",ASR_table!J118,"")</f>
        <v/>
      </c>
      <c r="J118" t="str">
        <f>IF(ASR_table!K118&lt;&gt;"",ASR_table!K118,"")</f>
        <v/>
      </c>
      <c r="K118" t="str">
        <f>IF(ASR_table!L118&lt;&gt;"",ASR_table!L118,"")</f>
        <v/>
      </c>
      <c r="L118">
        <f>IF(ASR_table!M118&lt;&gt;"",ASR_table!M118,"")</f>
        <v>1039400</v>
      </c>
    </row>
    <row r="119" spans="1:12">
      <c r="A119" t="str">
        <f t="shared" si="1"/>
        <v>ASR</v>
      </c>
      <c r="B119" t="str">
        <f>IF(ASR_table!C119&lt;&gt;"",ASR_table!C119,"")</f>
        <v>ASR_BASE-2050B2</v>
      </c>
      <c r="C119" t="str">
        <f>IF(ASR_table!D119&lt;&gt;"",ASR_table!D119,"")</f>
        <v xml:space="preserve">MeanRaw.SO4SfAvg19811021 </v>
      </c>
      <c r="D119" t="str">
        <f>IF(ASR_table!E119&lt;&gt;"",ASR_table!E119,"")</f>
        <v/>
      </c>
      <c r="E119" t="str">
        <f>IF(ASR_table!F119&lt;&gt;"",ASR_table!F119,"")</f>
        <v/>
      </c>
      <c r="F119" t="str">
        <f>IF(ASR_table!G119&lt;&gt;"",ASR_table!G119,"")</f>
        <v/>
      </c>
      <c r="G119" t="str">
        <f>IF(ASR_table!H119&lt;&gt;"",ASR_table!H119,"")</f>
        <v/>
      </c>
      <c r="H119">
        <f>IF(ASR_table!I119&lt;&gt;"",ASR_table!I119,"")</f>
        <v>104275</v>
      </c>
      <c r="I119">
        <f>IF(ASR_table!J119&lt;&gt;"",ASR_table!J119,"")</f>
        <v>-5</v>
      </c>
      <c r="J119">
        <f>IF(ASR_table!K119&lt;&gt;"",ASR_table!K119,"")</f>
        <v>63625</v>
      </c>
      <c r="K119">
        <f>IF(ASR_table!L119&lt;&gt;"",ASR_table!L119,"")</f>
        <v>5</v>
      </c>
      <c r="L119">
        <f>IF(ASR_table!M119&lt;&gt;"",ASR_table!M119,"")</f>
        <v>1039400</v>
      </c>
    </row>
    <row r="120" spans="1:12">
      <c r="A120" t="str">
        <f t="shared" si="1"/>
        <v/>
      </c>
      <c r="B120" t="str">
        <f>IF(ASR_table!C120&lt;&gt;"",ASR_table!C120,"")</f>
        <v/>
      </c>
      <c r="C120" t="str">
        <f>IF(ASR_table!D120&lt;&gt;"",ASR_table!D120,"")</f>
        <v/>
      </c>
      <c r="D120" t="str">
        <f>IF(ASR_table!E120&lt;&gt;"",ASR_table!E120,"")</f>
        <v/>
      </c>
      <c r="E120" t="str">
        <f>IF(ASR_table!F120&lt;&gt;"",ASR_table!F120,"")</f>
        <v/>
      </c>
      <c r="F120" t="str">
        <f>IF(ASR_table!G120&lt;&gt;"",ASR_table!G120,"")</f>
        <v/>
      </c>
      <c r="G120" t="str">
        <f>IF(ASR_table!H120&lt;&gt;"",ASR_table!H120,"")</f>
        <v/>
      </c>
      <c r="H120" t="str">
        <f>IF(ASR_table!I120&lt;&gt;"",ASR_table!I120,"")</f>
        <v/>
      </c>
      <c r="I120" t="str">
        <f>IF(ASR_table!J120&lt;&gt;"",ASR_table!J120,"")</f>
        <v/>
      </c>
      <c r="J120" t="str">
        <f>IF(ASR_table!K120&lt;&gt;"",ASR_table!K120,"")</f>
        <v/>
      </c>
      <c r="K120" t="str">
        <f>IF(ASR_table!L120&lt;&gt;"",ASR_table!L120,"")</f>
        <v/>
      </c>
      <c r="L120" t="str">
        <f>IF(ASR_table!M120&lt;&gt;"",ASR_table!M120,"")</f>
        <v/>
      </c>
    </row>
    <row r="121" spans="1:12">
      <c r="A121" t="e">
        <f t="shared" si="1"/>
        <v>#VALUE!</v>
      </c>
      <c r="B121" t="str">
        <f>IF(ASR_table!C121&lt;&gt;"",ASR_table!C121,"")</f>
        <v>2050B2</v>
      </c>
      <c r="C121" t="str">
        <f>IF(ASR_table!D121&lt;&gt;"",ASR_table!D121,"")</f>
        <v xml:space="preserve">MeanRaw.SO4SfAvg19820519 </v>
      </c>
      <c r="D121">
        <f>IF(ASR_table!E121&lt;&gt;"",ASR_table!E121,"")</f>
        <v>296475</v>
      </c>
      <c r="E121">
        <f>IF(ASR_table!F121&lt;&gt;"",ASR_table!F121,"")</f>
        <v>2</v>
      </c>
      <c r="F121">
        <f>IF(ASR_table!G121&lt;&gt;"",ASR_table!G121,"")</f>
        <v>137350</v>
      </c>
      <c r="G121">
        <f>IF(ASR_table!H121&lt;&gt;"",ASR_table!H121,"")</f>
        <v>10</v>
      </c>
      <c r="H121" t="str">
        <f>IF(ASR_table!I121&lt;&gt;"",ASR_table!I121,"")</f>
        <v/>
      </c>
      <c r="I121" t="str">
        <f>IF(ASR_table!J121&lt;&gt;"",ASR_table!J121,"")</f>
        <v/>
      </c>
      <c r="J121" t="str">
        <f>IF(ASR_table!K121&lt;&gt;"",ASR_table!K121,"")</f>
        <v/>
      </c>
      <c r="K121" t="str">
        <f>IF(ASR_table!L121&lt;&gt;"",ASR_table!L121,"")</f>
        <v/>
      </c>
      <c r="L121">
        <f>IF(ASR_table!M121&lt;&gt;"",ASR_table!M121,"")</f>
        <v>1039400</v>
      </c>
    </row>
    <row r="122" spans="1:12">
      <c r="A122" t="str">
        <f t="shared" si="1"/>
        <v>ASR</v>
      </c>
      <c r="B122" t="str">
        <f>IF(ASR_table!C122&lt;&gt;"",ASR_table!C122,"")</f>
        <v>ASR_BASE</v>
      </c>
      <c r="C122" t="str">
        <f>IF(ASR_table!D122&lt;&gt;"",ASR_table!D122,"")</f>
        <v xml:space="preserve">MeanRaw.SO4SfAvg19820519 </v>
      </c>
      <c r="D122">
        <f>IF(ASR_table!E122&lt;&gt;"",ASR_table!E122,"")</f>
        <v>310950</v>
      </c>
      <c r="E122">
        <f>IF(ASR_table!F122&lt;&gt;"",ASR_table!F122,"")</f>
        <v>2</v>
      </c>
      <c r="F122">
        <f>IF(ASR_table!G122&lt;&gt;"",ASR_table!G122,"")</f>
        <v>146475</v>
      </c>
      <c r="G122">
        <f>IF(ASR_table!H122&lt;&gt;"",ASR_table!H122,"")</f>
        <v>10</v>
      </c>
      <c r="H122" t="str">
        <f>IF(ASR_table!I122&lt;&gt;"",ASR_table!I122,"")</f>
        <v/>
      </c>
      <c r="I122" t="str">
        <f>IF(ASR_table!J122&lt;&gt;"",ASR_table!J122,"")</f>
        <v/>
      </c>
      <c r="J122" t="str">
        <f>IF(ASR_table!K122&lt;&gt;"",ASR_table!K122,"")</f>
        <v/>
      </c>
      <c r="K122" t="str">
        <f>IF(ASR_table!L122&lt;&gt;"",ASR_table!L122,"")</f>
        <v/>
      </c>
      <c r="L122">
        <f>IF(ASR_table!M122&lt;&gt;"",ASR_table!M122,"")</f>
        <v>1039400</v>
      </c>
    </row>
    <row r="123" spans="1:12">
      <c r="A123" t="str">
        <f t="shared" si="1"/>
        <v>ASR</v>
      </c>
      <c r="B123" t="str">
        <f>IF(ASR_table!C123&lt;&gt;"",ASR_table!C123,"")</f>
        <v>ASR_BASE-2050B2</v>
      </c>
      <c r="C123" t="str">
        <f>IF(ASR_table!D123&lt;&gt;"",ASR_table!D123,"")</f>
        <v xml:space="preserve">MeanRaw.SO4SfAvg19820519 </v>
      </c>
      <c r="D123" t="str">
        <f>IF(ASR_table!E123&lt;&gt;"",ASR_table!E123,"")</f>
        <v/>
      </c>
      <c r="E123" t="str">
        <f>IF(ASR_table!F123&lt;&gt;"",ASR_table!F123,"")</f>
        <v/>
      </c>
      <c r="F123" t="str">
        <f>IF(ASR_table!G123&lt;&gt;"",ASR_table!G123,"")</f>
        <v/>
      </c>
      <c r="G123" t="str">
        <f>IF(ASR_table!H123&lt;&gt;"",ASR_table!H123,"")</f>
        <v/>
      </c>
      <c r="H123">
        <f>IF(ASR_table!I123&lt;&gt;"",ASR_table!I123,"")</f>
        <v>40250</v>
      </c>
      <c r="I123">
        <f>IF(ASR_table!J123&lt;&gt;"",ASR_table!J123,"")</f>
        <v>-5</v>
      </c>
      <c r="J123">
        <f>IF(ASR_table!K123&lt;&gt;"",ASR_table!K123,"")</f>
        <v>42825</v>
      </c>
      <c r="K123">
        <f>IF(ASR_table!L123&lt;&gt;"",ASR_table!L123,"")</f>
        <v>5</v>
      </c>
      <c r="L123">
        <f>IF(ASR_table!M123&lt;&gt;"",ASR_table!M123,"")</f>
        <v>1039400</v>
      </c>
    </row>
    <row r="124" spans="1:12">
      <c r="A124" t="str">
        <f t="shared" si="1"/>
        <v/>
      </c>
      <c r="B124" t="str">
        <f>IF(ASR_table!C124&lt;&gt;"",ASR_table!C124,"")</f>
        <v/>
      </c>
      <c r="C124" t="str">
        <f>IF(ASR_table!D124&lt;&gt;"",ASR_table!D124,"")</f>
        <v/>
      </c>
      <c r="D124" t="str">
        <f>IF(ASR_table!E124&lt;&gt;"",ASR_table!E124,"")</f>
        <v/>
      </c>
      <c r="E124" t="str">
        <f>IF(ASR_table!F124&lt;&gt;"",ASR_table!F124,"")</f>
        <v/>
      </c>
      <c r="F124" t="str">
        <f>IF(ASR_table!G124&lt;&gt;"",ASR_table!G124,"")</f>
        <v/>
      </c>
      <c r="G124" t="str">
        <f>IF(ASR_table!H124&lt;&gt;"",ASR_table!H124,"")</f>
        <v/>
      </c>
      <c r="H124" t="str">
        <f>IF(ASR_table!I124&lt;&gt;"",ASR_table!I124,"")</f>
        <v/>
      </c>
      <c r="I124" t="str">
        <f>IF(ASR_table!J124&lt;&gt;"",ASR_table!J124,"")</f>
        <v/>
      </c>
      <c r="J124" t="str">
        <f>IF(ASR_table!K124&lt;&gt;"",ASR_table!K124,"")</f>
        <v/>
      </c>
      <c r="K124" t="str">
        <f>IF(ASR_table!L124&lt;&gt;"",ASR_table!L124,"")</f>
        <v/>
      </c>
      <c r="L124" t="str">
        <f>IF(ASR_table!M124&lt;&gt;"",ASR_table!M124,"")</f>
        <v/>
      </c>
    </row>
    <row r="125" spans="1:12">
      <c r="A125" t="e">
        <f t="shared" si="1"/>
        <v>#VALUE!</v>
      </c>
      <c r="B125" t="str">
        <f>IF(ASR_table!C125&lt;&gt;"",ASR_table!C125,"")</f>
        <v>2050B2</v>
      </c>
      <c r="C125" t="str">
        <f>IF(ASR_table!D125&lt;&gt;"",ASR_table!D125,"")</f>
        <v xml:space="preserve">MeanRaw.SO4SfAvg19891108 </v>
      </c>
      <c r="D125">
        <f>IF(ASR_table!E125&lt;&gt;"",ASR_table!E125,"")</f>
        <v>452800</v>
      </c>
      <c r="E125">
        <f>IF(ASR_table!F125&lt;&gt;"",ASR_table!F125,"")</f>
        <v>2</v>
      </c>
      <c r="F125">
        <f>IF(ASR_table!G125&lt;&gt;"",ASR_table!G125,"")</f>
        <v>185425</v>
      </c>
      <c r="G125">
        <f>IF(ASR_table!H125&lt;&gt;"",ASR_table!H125,"")</f>
        <v>10</v>
      </c>
      <c r="H125" t="str">
        <f>IF(ASR_table!I125&lt;&gt;"",ASR_table!I125,"")</f>
        <v/>
      </c>
      <c r="I125" t="str">
        <f>IF(ASR_table!J125&lt;&gt;"",ASR_table!J125,"")</f>
        <v/>
      </c>
      <c r="J125" t="str">
        <f>IF(ASR_table!K125&lt;&gt;"",ASR_table!K125,"")</f>
        <v/>
      </c>
      <c r="K125" t="str">
        <f>IF(ASR_table!L125&lt;&gt;"",ASR_table!L125,"")</f>
        <v/>
      </c>
      <c r="L125">
        <f>IF(ASR_table!M125&lt;&gt;"",ASR_table!M125,"")</f>
        <v>1039400</v>
      </c>
    </row>
    <row r="126" spans="1:12">
      <c r="A126" t="str">
        <f t="shared" si="1"/>
        <v>ASR</v>
      </c>
      <c r="B126" t="str">
        <f>IF(ASR_table!C126&lt;&gt;"",ASR_table!C126,"")</f>
        <v>ASR_BASE</v>
      </c>
      <c r="C126" t="str">
        <f>IF(ASR_table!D126&lt;&gt;"",ASR_table!D126,"")</f>
        <v xml:space="preserve">MeanRaw.SO4SfAvg19891108 </v>
      </c>
      <c r="D126">
        <f>IF(ASR_table!E126&lt;&gt;"",ASR_table!E126,"")</f>
        <v>409050</v>
      </c>
      <c r="E126">
        <f>IF(ASR_table!F126&lt;&gt;"",ASR_table!F126,"")</f>
        <v>2</v>
      </c>
      <c r="F126">
        <f>IF(ASR_table!G126&lt;&gt;"",ASR_table!G126,"")</f>
        <v>162950</v>
      </c>
      <c r="G126">
        <f>IF(ASR_table!H126&lt;&gt;"",ASR_table!H126,"")</f>
        <v>10</v>
      </c>
      <c r="H126" t="str">
        <f>IF(ASR_table!I126&lt;&gt;"",ASR_table!I126,"")</f>
        <v/>
      </c>
      <c r="I126" t="str">
        <f>IF(ASR_table!J126&lt;&gt;"",ASR_table!J126,"")</f>
        <v/>
      </c>
      <c r="J126" t="str">
        <f>IF(ASR_table!K126&lt;&gt;"",ASR_table!K126,"")</f>
        <v/>
      </c>
      <c r="K126" t="str">
        <f>IF(ASR_table!L126&lt;&gt;"",ASR_table!L126,"")</f>
        <v/>
      </c>
      <c r="L126">
        <f>IF(ASR_table!M126&lt;&gt;"",ASR_table!M126,"")</f>
        <v>1039400</v>
      </c>
    </row>
    <row r="127" spans="1:12">
      <c r="A127" t="str">
        <f t="shared" si="1"/>
        <v>ASR</v>
      </c>
      <c r="B127" t="str">
        <f>IF(ASR_table!C127&lt;&gt;"",ASR_table!C127,"")</f>
        <v>ASR_BASE-2050B2</v>
      </c>
      <c r="C127" t="str">
        <f>IF(ASR_table!D127&lt;&gt;"",ASR_table!D127,"")</f>
        <v xml:space="preserve">MeanRaw.SO4SfAvg19891108 </v>
      </c>
      <c r="D127" t="str">
        <f>IF(ASR_table!E127&lt;&gt;"",ASR_table!E127,"")</f>
        <v/>
      </c>
      <c r="E127" t="str">
        <f>IF(ASR_table!F127&lt;&gt;"",ASR_table!F127,"")</f>
        <v/>
      </c>
      <c r="F127" t="str">
        <f>IF(ASR_table!G127&lt;&gt;"",ASR_table!G127,"")</f>
        <v/>
      </c>
      <c r="G127" t="str">
        <f>IF(ASR_table!H127&lt;&gt;"",ASR_table!H127,"")</f>
        <v/>
      </c>
      <c r="H127">
        <f>IF(ASR_table!I127&lt;&gt;"",ASR_table!I127,"")</f>
        <v>71500</v>
      </c>
      <c r="I127">
        <f>IF(ASR_table!J127&lt;&gt;"",ASR_table!J127,"")</f>
        <v>-5</v>
      </c>
      <c r="J127">
        <f>IF(ASR_table!K127&lt;&gt;"",ASR_table!K127,"")</f>
        <v>27150</v>
      </c>
      <c r="K127">
        <f>IF(ASR_table!L127&lt;&gt;"",ASR_table!L127,"")</f>
        <v>5</v>
      </c>
      <c r="L127">
        <f>IF(ASR_table!M127&lt;&gt;"",ASR_table!M127,"")</f>
        <v>1039400</v>
      </c>
    </row>
    <row r="128" spans="1:12">
      <c r="A128" t="str">
        <f t="shared" si="1"/>
        <v/>
      </c>
      <c r="B128" t="str">
        <f>IF(ASR_table!C128&lt;&gt;"",ASR_table!C128,"")</f>
        <v/>
      </c>
      <c r="C128" t="str">
        <f>IF(ASR_table!D128&lt;&gt;"",ASR_table!D128,"")</f>
        <v/>
      </c>
      <c r="D128" t="str">
        <f>IF(ASR_table!E128&lt;&gt;"",ASR_table!E128,"")</f>
        <v/>
      </c>
      <c r="E128" t="str">
        <f>IF(ASR_table!F128&lt;&gt;"",ASR_table!F128,"")</f>
        <v/>
      </c>
      <c r="F128" t="str">
        <f>IF(ASR_table!G128&lt;&gt;"",ASR_table!G128,"")</f>
        <v/>
      </c>
      <c r="G128" t="str">
        <f>IF(ASR_table!H128&lt;&gt;"",ASR_table!H128,"")</f>
        <v/>
      </c>
      <c r="H128" t="str">
        <f>IF(ASR_table!I128&lt;&gt;"",ASR_table!I128,"")</f>
        <v/>
      </c>
      <c r="I128" t="str">
        <f>IF(ASR_table!J128&lt;&gt;"",ASR_table!J128,"")</f>
        <v/>
      </c>
      <c r="J128" t="str">
        <f>IF(ASR_table!K128&lt;&gt;"",ASR_table!K128,"")</f>
        <v/>
      </c>
      <c r="K128" t="str">
        <f>IF(ASR_table!L128&lt;&gt;"",ASR_table!L128,"")</f>
        <v/>
      </c>
      <c r="L128" t="str">
        <f>IF(ASR_table!M128&lt;&gt;"",ASR_table!M128,"")</f>
        <v/>
      </c>
    </row>
    <row r="129" spans="1:26">
      <c r="A129" t="e">
        <f t="shared" si="1"/>
        <v>#VALUE!</v>
      </c>
      <c r="B129" t="str">
        <f>IF(ASR_table!C129&lt;&gt;"",ASR_table!C129,"")</f>
        <v>2050B2</v>
      </c>
      <c r="C129" t="str">
        <f>IF(ASR_table!D129&lt;&gt;"",ASR_table!D129,"")</f>
        <v xml:space="preserve">MeanRaw.SO4SfAvg19900606 </v>
      </c>
      <c r="D129">
        <f>IF(ASR_table!E129&lt;&gt;"",ASR_table!E129,"")</f>
        <v>154450</v>
      </c>
      <c r="E129">
        <f>IF(ASR_table!F129&lt;&gt;"",ASR_table!F129,"")</f>
        <v>2</v>
      </c>
      <c r="F129">
        <f>IF(ASR_table!G129&lt;&gt;"",ASR_table!G129,"")</f>
        <v>64000</v>
      </c>
      <c r="G129">
        <f>IF(ASR_table!H129&lt;&gt;"",ASR_table!H129,"")</f>
        <v>10</v>
      </c>
      <c r="H129" t="str">
        <f>IF(ASR_table!I129&lt;&gt;"",ASR_table!I129,"")</f>
        <v/>
      </c>
      <c r="I129" t="str">
        <f>IF(ASR_table!J129&lt;&gt;"",ASR_table!J129,"")</f>
        <v/>
      </c>
      <c r="J129" t="str">
        <f>IF(ASR_table!K129&lt;&gt;"",ASR_table!K129,"")</f>
        <v/>
      </c>
      <c r="K129" t="str">
        <f>IF(ASR_table!L129&lt;&gt;"",ASR_table!L129,"")</f>
        <v/>
      </c>
      <c r="L129">
        <f>IF(ASR_table!M129&lt;&gt;"",ASR_table!M129,"")</f>
        <v>1039400</v>
      </c>
    </row>
    <row r="130" spans="1:26">
      <c r="A130" t="str">
        <f t="shared" si="1"/>
        <v>ASR</v>
      </c>
      <c r="B130" t="str">
        <f>IF(ASR_table!C130&lt;&gt;"",ASR_table!C130,"")</f>
        <v>ASR_BASE</v>
      </c>
      <c r="C130" t="str">
        <f>IF(ASR_table!D130&lt;&gt;"",ASR_table!D130,"")</f>
        <v xml:space="preserve">MeanRaw.SO4SfAvg19900606 </v>
      </c>
      <c r="D130">
        <f>IF(ASR_table!E130&lt;&gt;"",ASR_table!E130,"")</f>
        <v>156350</v>
      </c>
      <c r="E130">
        <f>IF(ASR_table!F130&lt;&gt;"",ASR_table!F130,"")</f>
        <v>2</v>
      </c>
      <c r="F130">
        <f>IF(ASR_table!G130&lt;&gt;"",ASR_table!G130,"")</f>
        <v>70575</v>
      </c>
      <c r="G130">
        <f>IF(ASR_table!H130&lt;&gt;"",ASR_table!H130,"")</f>
        <v>10</v>
      </c>
      <c r="H130" t="str">
        <f>IF(ASR_table!I130&lt;&gt;"",ASR_table!I130,"")</f>
        <v/>
      </c>
      <c r="I130" t="str">
        <f>IF(ASR_table!J130&lt;&gt;"",ASR_table!J130,"")</f>
        <v/>
      </c>
      <c r="J130" t="str">
        <f>IF(ASR_table!K130&lt;&gt;"",ASR_table!K130,"")</f>
        <v/>
      </c>
      <c r="K130" t="str">
        <f>IF(ASR_table!L130&lt;&gt;"",ASR_table!L130,"")</f>
        <v/>
      </c>
      <c r="L130">
        <f>IF(ASR_table!M130&lt;&gt;"",ASR_table!M130,"")</f>
        <v>1039400</v>
      </c>
    </row>
    <row r="131" spans="1:26" s="4" customFormat="1">
      <c r="A131" t="str">
        <f t="shared" si="1"/>
        <v>ASR</v>
      </c>
      <c r="B131" t="str">
        <f>IF(ASR_table!C131&lt;&gt;"",ASR_table!C131,"")</f>
        <v>ASR_BASE-2050B2</v>
      </c>
      <c r="C131" t="str">
        <f>IF(ASR_table!D131&lt;&gt;"",ASR_table!D131,"")</f>
        <v xml:space="preserve">MeanRaw.SO4SfAvg19900606 </v>
      </c>
      <c r="D131" t="str">
        <f>IF(ASR_table!E131&lt;&gt;"",ASR_table!E131,"")</f>
        <v/>
      </c>
      <c r="E131" t="str">
        <f>IF(ASR_table!F131&lt;&gt;"",ASR_table!F131,"")</f>
        <v/>
      </c>
      <c r="F131" t="str">
        <f>IF(ASR_table!G131&lt;&gt;"",ASR_table!G131,"")</f>
        <v/>
      </c>
      <c r="G131" t="str">
        <f>IF(ASR_table!H131&lt;&gt;"",ASR_table!H131,"")</f>
        <v/>
      </c>
      <c r="H131">
        <f>IF(ASR_table!I131&lt;&gt;"",ASR_table!I131,"")</f>
        <v>14025</v>
      </c>
      <c r="I131">
        <f>IF(ASR_table!J131&lt;&gt;"",ASR_table!J131,"")</f>
        <v>-5</v>
      </c>
      <c r="J131">
        <f>IF(ASR_table!K131&lt;&gt;"",ASR_table!K131,"")</f>
        <v>21150</v>
      </c>
      <c r="K131">
        <f>IF(ASR_table!L131&lt;&gt;"",ASR_table!L131,"")</f>
        <v>5</v>
      </c>
      <c r="L131">
        <f>IF(ASR_table!M131&lt;&gt;"",ASR_table!M131,"")</f>
        <v>1039400</v>
      </c>
      <c r="M131"/>
      <c r="N131"/>
      <c r="O131"/>
      <c r="P131"/>
      <c r="Q131"/>
      <c r="R131"/>
      <c r="S131"/>
      <c r="T131"/>
      <c r="U131"/>
      <c r="V131"/>
      <c r="W131"/>
      <c r="X131"/>
      <c r="Y131"/>
      <c r="Z131"/>
    </row>
    <row r="151" spans="1:26" s="4" customFormat="1">
      <c r="A151"/>
      <c r="B151"/>
      <c r="C151"/>
      <c r="D151"/>
      <c r="E151"/>
      <c r="F151"/>
      <c r="G151"/>
      <c r="H151"/>
      <c r="I151"/>
      <c r="J151"/>
      <c r="K151"/>
      <c r="L151"/>
      <c r="M151"/>
      <c r="N151"/>
      <c r="O151"/>
      <c r="P151"/>
      <c r="Q151"/>
      <c r="R151"/>
      <c r="S151"/>
      <c r="T151"/>
      <c r="U151"/>
      <c r="V151"/>
      <c r="W151"/>
      <c r="X151"/>
      <c r="Y151"/>
      <c r="Z151"/>
    </row>
    <row r="171" spans="1:26" s="4" customFormat="1">
      <c r="A171"/>
      <c r="B171"/>
      <c r="C171"/>
      <c r="D171"/>
      <c r="E171"/>
      <c r="F171"/>
      <c r="G171"/>
      <c r="H171"/>
      <c r="I171"/>
      <c r="J171"/>
      <c r="K171"/>
      <c r="L171"/>
      <c r="M171"/>
      <c r="N171"/>
      <c r="O171"/>
      <c r="P171"/>
      <c r="Q171"/>
      <c r="R171"/>
      <c r="S171"/>
      <c r="T171"/>
      <c r="U171"/>
      <c r="V171"/>
      <c r="W171"/>
      <c r="X171"/>
      <c r="Y171"/>
      <c r="Z171"/>
    </row>
    <row r="191" spans="1:26" s="4" customFormat="1">
      <c r="A191"/>
      <c r="B191"/>
      <c r="C191"/>
      <c r="D191"/>
      <c r="E191"/>
      <c r="F191"/>
      <c r="G191"/>
      <c r="H191"/>
      <c r="I191"/>
      <c r="J191"/>
      <c r="K191"/>
      <c r="L191"/>
      <c r="M191"/>
      <c r="N191"/>
      <c r="O191"/>
      <c r="P191"/>
      <c r="Q191"/>
      <c r="R191"/>
      <c r="S191"/>
      <c r="T191"/>
      <c r="U191"/>
      <c r="V191"/>
      <c r="W191"/>
      <c r="X191"/>
      <c r="Y191"/>
      <c r="Z191"/>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6"/>
  <sheetViews>
    <sheetView tabSelected="1" workbookViewId="0">
      <selection activeCell="A18" sqref="A18"/>
    </sheetView>
  </sheetViews>
  <sheetFormatPr baseColWidth="10" defaultRowHeight="12" x14ac:dyDescent="0"/>
  <cols>
    <col min="1" max="1" width="65" customWidth="1"/>
  </cols>
  <sheetData>
    <row r="1" spans="1:1" ht="13">
      <c r="A1" s="38" t="s">
        <v>72</v>
      </c>
    </row>
    <row r="2" spans="1:1" ht="13">
      <c r="A2" s="38"/>
    </row>
    <row r="3" spans="1:1" ht="72">
      <c r="A3" s="37" t="s">
        <v>73</v>
      </c>
    </row>
    <row r="4" spans="1:1">
      <c r="A4" s="37"/>
    </row>
    <row r="5" spans="1:1" ht="36">
      <c r="A5" s="37" t="s">
        <v>134</v>
      </c>
    </row>
    <row r="6" spans="1:1">
      <c r="A6" s="37"/>
    </row>
  </sheetData>
  <phoneticPr fontId="3" type="noConversion"/>
  <pageMargins left="0.75" right="0.75" top="1" bottom="1" header="0.5" footer="0.5"/>
  <pageSetup orientation="portrait" horizontalDpi="4294967292" verticalDpi="4294967292"/>
  <headerFooter>
    <oddHeader>&amp;R&amp;K000000CERP ASR Project.  ELM v2.8.6, printed &amp;D</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35"/>
  <sheetViews>
    <sheetView zoomScale="125" zoomScaleNormal="125" zoomScalePageLayoutView="125" workbookViewId="0">
      <selection activeCell="D45" sqref="D45"/>
    </sheetView>
  </sheetViews>
  <sheetFormatPr baseColWidth="10" defaultRowHeight="12" x14ac:dyDescent="0"/>
  <cols>
    <col min="7" max="7" width="7.83203125" customWidth="1"/>
    <col min="8" max="8" width="39" customWidth="1"/>
  </cols>
  <sheetData>
    <row r="2" spans="2:8">
      <c r="B2" s="28" t="s">
        <v>51</v>
      </c>
    </row>
    <row r="3" spans="2:8">
      <c r="B3" s="29" t="s">
        <v>52</v>
      </c>
    </row>
    <row r="5" spans="2:8">
      <c r="H5" s="27" t="s">
        <v>63</v>
      </c>
    </row>
    <row r="6" spans="2:8">
      <c r="H6" s="27" t="s">
        <v>18</v>
      </c>
    </row>
    <row r="7" spans="2:8">
      <c r="H7" s="27" t="s">
        <v>50</v>
      </c>
    </row>
    <row r="8" spans="2:8">
      <c r="H8" s="27" t="s">
        <v>19</v>
      </c>
    </row>
    <row r="9" spans="2:8">
      <c r="H9" s="27"/>
    </row>
    <row r="10" spans="2:8">
      <c r="H10" s="26" t="s">
        <v>22</v>
      </c>
    </row>
    <row r="11" spans="2:8">
      <c r="H11" s="26" t="s">
        <v>23</v>
      </c>
    </row>
    <row r="12" spans="2:8">
      <c r="H12" s="26" t="s">
        <v>24</v>
      </c>
    </row>
    <row r="13" spans="2:8">
      <c r="H13" s="26" t="s">
        <v>25</v>
      </c>
    </row>
    <row r="14" spans="2:8">
      <c r="H14" s="26" t="s">
        <v>64</v>
      </c>
    </row>
    <row r="15" spans="2:8">
      <c r="H15" s="26" t="s">
        <v>65</v>
      </c>
    </row>
    <row r="16" spans="2:8">
      <c r="H16" s="27"/>
    </row>
    <row r="17" spans="8:8">
      <c r="H17" s="27"/>
    </row>
    <row r="18" spans="8:8">
      <c r="H18" s="27"/>
    </row>
    <row r="19" spans="8:8">
      <c r="H19" s="27"/>
    </row>
    <row r="20" spans="8:8">
      <c r="H20" s="27"/>
    </row>
    <row r="21" spans="8:8">
      <c r="H21" s="27"/>
    </row>
    <row r="22" spans="8:8">
      <c r="H22" s="27"/>
    </row>
    <row r="23" spans="8:8">
      <c r="H23" s="27" t="s">
        <v>66</v>
      </c>
    </row>
    <row r="24" spans="8:8">
      <c r="H24" s="27" t="s">
        <v>67</v>
      </c>
    </row>
    <row r="25" spans="8:8">
      <c r="H25" s="27" t="s">
        <v>68</v>
      </c>
    </row>
    <row r="26" spans="8:8">
      <c r="H26" s="27" t="s">
        <v>20</v>
      </c>
    </row>
    <row r="27" spans="8:8">
      <c r="H27" s="27" t="s">
        <v>69</v>
      </c>
    </row>
    <row r="29" spans="8:8">
      <c r="H29" s="26" t="s">
        <v>57</v>
      </c>
    </row>
    <row r="30" spans="8:8">
      <c r="H30" s="26" t="s">
        <v>58</v>
      </c>
    </row>
    <row r="31" spans="8:8">
      <c r="H31" s="26" t="s">
        <v>70</v>
      </c>
    </row>
    <row r="32" spans="8:8">
      <c r="H32" s="26" t="s">
        <v>71</v>
      </c>
    </row>
    <row r="33" spans="8:8">
      <c r="H33" s="26"/>
    </row>
    <row r="34" spans="8:8">
      <c r="H34" s="26"/>
    </row>
    <row r="35" spans="8:8">
      <c r="H35" s="26"/>
    </row>
  </sheetData>
  <phoneticPr fontId="3" type="noConversion"/>
  <pageMargins left="0.75" right="0.75" top="1" bottom="1" header="0.5" footer="0.5"/>
  <pageSetup scale="82" orientation="portrait" horizontalDpi="4294967292" verticalDpi="4294967292"/>
  <headerFooter>
    <oddHeader>&amp;R&amp;K000000CERP ASR Project.  ELM v2.8.6, printed &amp;D</oddHeader>
  </headerFooter>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35"/>
  <sheetViews>
    <sheetView zoomScale="125" zoomScaleNormal="125" zoomScalePageLayoutView="125" workbookViewId="0">
      <selection activeCell="E52" sqref="E52"/>
    </sheetView>
  </sheetViews>
  <sheetFormatPr baseColWidth="10" defaultRowHeight="12" x14ac:dyDescent="0"/>
  <cols>
    <col min="7" max="7" width="7.83203125" customWidth="1"/>
    <col min="8" max="8" width="39" customWidth="1"/>
  </cols>
  <sheetData>
    <row r="2" spans="2:8">
      <c r="B2" s="28" t="s">
        <v>51</v>
      </c>
    </row>
    <row r="3" spans="2:8">
      <c r="B3" s="29" t="s">
        <v>52</v>
      </c>
    </row>
    <row r="5" spans="2:8">
      <c r="H5" s="27" t="s">
        <v>17</v>
      </c>
    </row>
    <row r="6" spans="2:8">
      <c r="H6" s="27" t="s">
        <v>18</v>
      </c>
    </row>
    <row r="7" spans="2:8">
      <c r="H7" s="27" t="s">
        <v>50</v>
      </c>
    </row>
    <row r="8" spans="2:8">
      <c r="H8" s="27" t="s">
        <v>19</v>
      </c>
    </row>
    <row r="9" spans="2:8">
      <c r="H9" s="27"/>
    </row>
    <row r="10" spans="2:8">
      <c r="H10" s="26" t="s">
        <v>22</v>
      </c>
    </row>
    <row r="11" spans="2:8">
      <c r="H11" s="26" t="s">
        <v>23</v>
      </c>
    </row>
    <row r="12" spans="2:8">
      <c r="H12" s="26" t="s">
        <v>24</v>
      </c>
    </row>
    <row r="13" spans="2:8">
      <c r="H13" s="26" t="s">
        <v>25</v>
      </c>
    </row>
    <row r="14" spans="2:8">
      <c r="H14" s="26" t="s">
        <v>26</v>
      </c>
    </row>
    <row r="15" spans="2:8">
      <c r="H15" s="26" t="s">
        <v>53</v>
      </c>
    </row>
    <row r="16" spans="2:8">
      <c r="H16" s="27"/>
    </row>
    <row r="17" spans="8:8">
      <c r="H17" s="27"/>
    </row>
    <row r="18" spans="8:8">
      <c r="H18" s="27"/>
    </row>
    <row r="19" spans="8:8">
      <c r="H19" s="27"/>
    </row>
    <row r="20" spans="8:8">
      <c r="H20" s="27"/>
    </row>
    <row r="21" spans="8:8">
      <c r="H21" s="27"/>
    </row>
    <row r="22" spans="8:8">
      <c r="H22" s="27"/>
    </row>
    <row r="23" spans="8:8">
      <c r="H23" s="27" t="s">
        <v>54</v>
      </c>
    </row>
    <row r="24" spans="8:8">
      <c r="H24" s="27" t="s">
        <v>21</v>
      </c>
    </row>
    <row r="25" spans="8:8">
      <c r="H25" s="27" t="s">
        <v>55</v>
      </c>
    </row>
    <row r="26" spans="8:8">
      <c r="H26" s="27" t="s">
        <v>20</v>
      </c>
    </row>
    <row r="27" spans="8:8">
      <c r="H27" s="27" t="s">
        <v>56</v>
      </c>
    </row>
    <row r="29" spans="8:8">
      <c r="H29" s="26" t="s">
        <v>57</v>
      </c>
    </row>
    <row r="30" spans="8:8">
      <c r="H30" s="26" t="s">
        <v>58</v>
      </c>
    </row>
    <row r="31" spans="8:8">
      <c r="H31" s="26" t="s">
        <v>70</v>
      </c>
    </row>
    <row r="32" spans="8:8">
      <c r="H32" s="26" t="s">
        <v>71</v>
      </c>
    </row>
    <row r="33" spans="8:8">
      <c r="H33" s="26"/>
    </row>
    <row r="34" spans="8:8">
      <c r="H34" s="26"/>
    </row>
    <row r="35" spans="8:8">
      <c r="H35" s="26"/>
    </row>
  </sheetData>
  <phoneticPr fontId="3" type="noConversion"/>
  <pageMargins left="0.25" right="0.25" top="1" bottom="1" header="0.5" footer="0.5"/>
  <pageSetup scale="94" orientation="portrait" horizontalDpi="4294967292" verticalDpi="4294967292"/>
  <headerFooter>
    <oddHeader>&amp;R&amp;K000000CERP ASR Project.  ELM v2.8.6, printed &amp;D</oddHeader>
  </headerFooter>
  <drawing r:id="rId1"/>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33"/>
  <sheetViews>
    <sheetView zoomScale="125" zoomScaleNormal="125" zoomScalePageLayoutView="125" workbookViewId="0">
      <selection activeCell="E53" sqref="E53"/>
    </sheetView>
  </sheetViews>
  <sheetFormatPr baseColWidth="10" defaultRowHeight="12" x14ac:dyDescent="0"/>
  <cols>
    <col min="7" max="7" width="7.83203125" customWidth="1"/>
    <col min="8" max="8" width="39" customWidth="1"/>
  </cols>
  <sheetData>
    <row r="2" spans="2:8">
      <c r="B2" s="28" t="s">
        <v>59</v>
      </c>
    </row>
    <row r="3" spans="2:8">
      <c r="B3" s="29" t="s">
        <v>52</v>
      </c>
    </row>
    <row r="5" spans="2:8">
      <c r="H5" s="27" t="s">
        <v>17</v>
      </c>
    </row>
    <row r="6" spans="2:8">
      <c r="H6" s="27" t="s">
        <v>18</v>
      </c>
    </row>
    <row r="7" spans="2:8">
      <c r="H7" s="27" t="s">
        <v>60</v>
      </c>
    </row>
    <row r="8" spans="2:8">
      <c r="H8" s="27" t="s">
        <v>19</v>
      </c>
    </row>
    <row r="9" spans="2:8">
      <c r="H9" s="27"/>
    </row>
    <row r="10" spans="2:8">
      <c r="H10" s="26" t="s">
        <v>22</v>
      </c>
    </row>
    <row r="11" spans="2:8">
      <c r="H11" s="26" t="s">
        <v>23</v>
      </c>
    </row>
    <row r="12" spans="2:8">
      <c r="H12" s="26" t="s">
        <v>24</v>
      </c>
    </row>
    <row r="13" spans="2:8">
      <c r="H13" s="26" t="s">
        <v>25</v>
      </c>
    </row>
    <row r="14" spans="2:8">
      <c r="H14" s="26" t="s">
        <v>26</v>
      </c>
    </row>
    <row r="15" spans="2:8">
      <c r="H15" s="26" t="s">
        <v>53</v>
      </c>
    </row>
    <row r="16" spans="2:8">
      <c r="H16" s="27"/>
    </row>
    <row r="17" spans="8:8">
      <c r="H17" s="27"/>
    </row>
    <row r="18" spans="8:8">
      <c r="H18" s="27"/>
    </row>
    <row r="19" spans="8:8">
      <c r="H19" s="27"/>
    </row>
    <row r="20" spans="8:8">
      <c r="H20" s="27"/>
    </row>
    <row r="21" spans="8:8">
      <c r="H21" s="27"/>
    </row>
    <row r="22" spans="8:8">
      <c r="H22" s="27"/>
    </row>
    <row r="23" spans="8:8">
      <c r="H23" s="27" t="s">
        <v>54</v>
      </c>
    </row>
    <row r="24" spans="8:8">
      <c r="H24" s="27" t="s">
        <v>21</v>
      </c>
    </row>
    <row r="25" spans="8:8">
      <c r="H25" s="27" t="s">
        <v>61</v>
      </c>
    </row>
    <row r="26" spans="8:8">
      <c r="H26" s="27" t="s">
        <v>20</v>
      </c>
    </row>
    <row r="27" spans="8:8">
      <c r="H27" s="27" t="s">
        <v>62</v>
      </c>
    </row>
    <row r="29" spans="8:8">
      <c r="H29" s="26" t="s">
        <v>57</v>
      </c>
    </row>
    <row r="30" spans="8:8">
      <c r="H30" s="26" t="s">
        <v>58</v>
      </c>
    </row>
    <row r="31" spans="8:8">
      <c r="H31" s="26" t="s">
        <v>70</v>
      </c>
    </row>
    <row r="32" spans="8:8">
      <c r="H32" s="26" t="s">
        <v>71</v>
      </c>
    </row>
    <row r="33" spans="8:8">
      <c r="H33" s="26"/>
    </row>
  </sheetData>
  <phoneticPr fontId="3" type="noConversion"/>
  <pageMargins left="0.25" right="0.25" top="1" bottom="1" header="0.5" footer="0.5"/>
  <pageSetup scale="94" orientation="portrait" horizontalDpi="4294967292" verticalDpi="4294967292"/>
  <headerFooter>
    <oddHeader>&amp;R&amp;K000000CERP ASR Project.  ELM v2.8.6, printed &amp;D</oddHeader>
  </headerFooter>
  <drawing r:id="rId1"/>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33"/>
  <sheetViews>
    <sheetView zoomScale="125" zoomScaleNormal="125" zoomScalePageLayoutView="125" workbookViewId="0">
      <selection activeCell="E50" sqref="E50"/>
    </sheetView>
  </sheetViews>
  <sheetFormatPr baseColWidth="10" defaultRowHeight="12" x14ac:dyDescent="0"/>
  <cols>
    <col min="7" max="7" width="7.83203125" customWidth="1"/>
    <col min="8" max="8" width="38" customWidth="1"/>
  </cols>
  <sheetData>
    <row r="2" spans="2:8">
      <c r="B2" s="28" t="s">
        <v>51</v>
      </c>
    </row>
    <row r="3" spans="2:8">
      <c r="B3" s="29" t="s">
        <v>128</v>
      </c>
    </row>
    <row r="5" spans="2:8">
      <c r="H5" s="27" t="s">
        <v>17</v>
      </c>
    </row>
    <row r="6" spans="2:8">
      <c r="H6" s="27" t="s">
        <v>18</v>
      </c>
    </row>
    <row r="7" spans="2:8">
      <c r="H7" s="27" t="s">
        <v>50</v>
      </c>
    </row>
    <row r="8" spans="2:8">
      <c r="H8" s="27" t="s">
        <v>19</v>
      </c>
    </row>
    <row r="9" spans="2:8">
      <c r="H9" s="27"/>
    </row>
    <row r="10" spans="2:8">
      <c r="H10" s="26" t="s">
        <v>22</v>
      </c>
    </row>
    <row r="11" spans="2:8">
      <c r="H11" s="26" t="s">
        <v>23</v>
      </c>
    </row>
    <row r="12" spans="2:8">
      <c r="H12" s="26" t="s">
        <v>24</v>
      </c>
    </row>
    <row r="13" spans="2:8">
      <c r="H13" s="26" t="s">
        <v>25</v>
      </c>
    </row>
    <row r="14" spans="2:8">
      <c r="H14" s="26" t="s">
        <v>26</v>
      </c>
    </row>
    <row r="15" spans="2:8">
      <c r="H15" s="26" t="s">
        <v>53</v>
      </c>
    </row>
    <row r="16" spans="2:8">
      <c r="H16" s="27"/>
    </row>
    <row r="17" spans="8:8">
      <c r="H17" s="27"/>
    </row>
    <row r="18" spans="8:8">
      <c r="H18" s="27"/>
    </row>
    <row r="19" spans="8:8">
      <c r="H19" s="27"/>
    </row>
    <row r="20" spans="8:8">
      <c r="H20" s="27"/>
    </row>
    <row r="21" spans="8:8">
      <c r="H21" s="27"/>
    </row>
    <row r="22" spans="8:8">
      <c r="H22" s="27"/>
    </row>
    <row r="23" spans="8:8">
      <c r="H23" s="27" t="s">
        <v>54</v>
      </c>
    </row>
    <row r="24" spans="8:8">
      <c r="H24" s="27" t="s">
        <v>21</v>
      </c>
    </row>
    <row r="25" spans="8:8">
      <c r="H25" s="27" t="s">
        <v>55</v>
      </c>
    </row>
    <row r="26" spans="8:8">
      <c r="H26" s="27" t="s">
        <v>20</v>
      </c>
    </row>
    <row r="27" spans="8:8">
      <c r="H27" s="27" t="s">
        <v>56</v>
      </c>
    </row>
    <row r="29" spans="8:8">
      <c r="H29" s="26" t="s">
        <v>57</v>
      </c>
    </row>
    <row r="30" spans="8:8">
      <c r="H30" s="26" t="s">
        <v>58</v>
      </c>
    </row>
    <row r="31" spans="8:8">
      <c r="H31" s="26" t="s">
        <v>70</v>
      </c>
    </row>
    <row r="32" spans="8:8">
      <c r="H32" s="26" t="s">
        <v>71</v>
      </c>
    </row>
    <row r="33" spans="8:8">
      <c r="H33" s="26"/>
    </row>
  </sheetData>
  <phoneticPr fontId="3" type="noConversion"/>
  <pageMargins left="0.25" right="0.25" top="1" bottom="1" header="0.5" footer="0.5"/>
  <pageSetup scale="95" orientation="portrait" horizontalDpi="4294967292" verticalDpi="4294967292"/>
  <headerFooter>
    <oddHeader>&amp;R&amp;K000000CERP ASR Project.  ELM v2.8.6, printed &amp;D</oddHeader>
  </headerFooter>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33"/>
  <sheetViews>
    <sheetView zoomScale="125" zoomScaleNormal="125" zoomScalePageLayoutView="125" workbookViewId="0">
      <selection activeCell="B3" sqref="B3"/>
    </sheetView>
  </sheetViews>
  <sheetFormatPr baseColWidth="10" defaultRowHeight="12" x14ac:dyDescent="0"/>
  <cols>
    <col min="7" max="7" width="7.83203125" customWidth="1"/>
    <col min="8" max="8" width="38" customWidth="1"/>
  </cols>
  <sheetData>
    <row r="2" spans="2:8">
      <c r="B2" s="28" t="s">
        <v>51</v>
      </c>
    </row>
    <row r="3" spans="2:8">
      <c r="B3" s="29" t="s">
        <v>129</v>
      </c>
    </row>
    <row r="5" spans="2:8">
      <c r="H5" s="27" t="s">
        <v>17</v>
      </c>
    </row>
    <row r="6" spans="2:8">
      <c r="H6" s="27" t="s">
        <v>18</v>
      </c>
    </row>
    <row r="7" spans="2:8">
      <c r="H7" s="27" t="s">
        <v>50</v>
      </c>
    </row>
    <row r="8" spans="2:8">
      <c r="H8" s="27" t="s">
        <v>19</v>
      </c>
    </row>
    <row r="9" spans="2:8">
      <c r="H9" s="27"/>
    </row>
    <row r="10" spans="2:8">
      <c r="H10" s="26" t="s">
        <v>22</v>
      </c>
    </row>
    <row r="11" spans="2:8">
      <c r="H11" s="26" t="s">
        <v>23</v>
      </c>
    </row>
    <row r="12" spans="2:8">
      <c r="H12" s="26" t="s">
        <v>24</v>
      </c>
    </row>
    <row r="13" spans="2:8">
      <c r="H13" s="26" t="s">
        <v>25</v>
      </c>
    </row>
    <row r="14" spans="2:8">
      <c r="H14" s="26" t="s">
        <v>26</v>
      </c>
    </row>
    <row r="15" spans="2:8">
      <c r="H15" s="26" t="s">
        <v>53</v>
      </c>
    </row>
    <row r="16" spans="2:8">
      <c r="H16" s="27"/>
    </row>
    <row r="17" spans="8:8">
      <c r="H17" s="27"/>
    </row>
    <row r="18" spans="8:8">
      <c r="H18" s="27"/>
    </row>
    <row r="19" spans="8:8">
      <c r="H19" s="27"/>
    </row>
    <row r="20" spans="8:8">
      <c r="H20" s="27"/>
    </row>
    <row r="21" spans="8:8">
      <c r="H21" s="27"/>
    </row>
    <row r="22" spans="8:8">
      <c r="H22" s="27"/>
    </row>
    <row r="23" spans="8:8">
      <c r="H23" s="27" t="s">
        <v>54</v>
      </c>
    </row>
    <row r="24" spans="8:8">
      <c r="H24" s="27" t="s">
        <v>21</v>
      </c>
    </row>
    <row r="25" spans="8:8">
      <c r="H25" s="27" t="s">
        <v>55</v>
      </c>
    </row>
    <row r="26" spans="8:8">
      <c r="H26" s="27" t="s">
        <v>20</v>
      </c>
    </row>
    <row r="27" spans="8:8">
      <c r="H27" s="27" t="s">
        <v>56</v>
      </c>
    </row>
    <row r="29" spans="8:8">
      <c r="H29" s="26" t="s">
        <v>57</v>
      </c>
    </row>
    <row r="30" spans="8:8">
      <c r="H30" s="26" t="s">
        <v>58</v>
      </c>
    </row>
    <row r="31" spans="8:8">
      <c r="H31" s="26" t="s">
        <v>70</v>
      </c>
    </row>
    <row r="32" spans="8:8">
      <c r="H32" s="26" t="s">
        <v>71</v>
      </c>
    </row>
    <row r="33" spans="8:8">
      <c r="H33" s="26"/>
    </row>
  </sheetData>
  <phoneticPr fontId="3" type="noConversion"/>
  <pageMargins left="0.25" right="0.25" top="1" bottom="1" header="0.5" footer="0.5"/>
  <pageSetup scale="95" orientation="portrait" horizontalDpi="4294967292" verticalDpi="4294967292"/>
  <headerFooter>
    <oddHeader>&amp;R&amp;K000000CERP ASR Project.  ELM v2.8.6, printed &amp;D</oddHeader>
  </headerFooter>
  <drawing r:id="rId1"/>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33"/>
  <sheetViews>
    <sheetView zoomScale="125" zoomScaleNormal="125" zoomScalePageLayoutView="125" workbookViewId="0">
      <selection activeCell="B3" sqref="B3"/>
    </sheetView>
  </sheetViews>
  <sheetFormatPr baseColWidth="10" defaultRowHeight="12" x14ac:dyDescent="0"/>
  <cols>
    <col min="7" max="7" width="7.83203125" customWidth="1"/>
    <col min="8" max="8" width="38" customWidth="1"/>
  </cols>
  <sheetData>
    <row r="2" spans="2:8">
      <c r="B2" s="28" t="s">
        <v>51</v>
      </c>
    </row>
    <row r="3" spans="2:8">
      <c r="B3" s="29" t="s">
        <v>130</v>
      </c>
    </row>
    <row r="5" spans="2:8">
      <c r="H5" s="27" t="s">
        <v>17</v>
      </c>
    </row>
    <row r="6" spans="2:8">
      <c r="H6" s="27" t="s">
        <v>18</v>
      </c>
    </row>
    <row r="7" spans="2:8">
      <c r="H7" s="27" t="s">
        <v>50</v>
      </c>
    </row>
    <row r="8" spans="2:8">
      <c r="H8" s="27" t="s">
        <v>19</v>
      </c>
    </row>
    <row r="9" spans="2:8">
      <c r="H9" s="27"/>
    </row>
    <row r="10" spans="2:8">
      <c r="H10" s="26" t="s">
        <v>22</v>
      </c>
    </row>
    <row r="11" spans="2:8">
      <c r="H11" s="26" t="s">
        <v>23</v>
      </c>
    </row>
    <row r="12" spans="2:8">
      <c r="H12" s="26" t="s">
        <v>24</v>
      </c>
    </row>
    <row r="13" spans="2:8">
      <c r="H13" s="26" t="s">
        <v>25</v>
      </c>
    </row>
    <row r="14" spans="2:8">
      <c r="H14" s="26" t="s">
        <v>26</v>
      </c>
    </row>
    <row r="15" spans="2:8">
      <c r="H15" s="26" t="s">
        <v>53</v>
      </c>
    </row>
    <row r="16" spans="2:8">
      <c r="H16" s="27"/>
    </row>
    <row r="17" spans="8:8">
      <c r="H17" s="27"/>
    </row>
    <row r="18" spans="8:8">
      <c r="H18" s="27"/>
    </row>
    <row r="19" spans="8:8">
      <c r="H19" s="27"/>
    </row>
    <row r="20" spans="8:8">
      <c r="H20" s="27"/>
    </row>
    <row r="21" spans="8:8">
      <c r="H21" s="27"/>
    </row>
    <row r="22" spans="8:8">
      <c r="H22" s="27"/>
    </row>
    <row r="23" spans="8:8">
      <c r="H23" s="27" t="s">
        <v>54</v>
      </c>
    </row>
    <row r="24" spans="8:8">
      <c r="H24" s="27" t="s">
        <v>21</v>
      </c>
    </row>
    <row r="25" spans="8:8">
      <c r="H25" s="27" t="s">
        <v>55</v>
      </c>
    </row>
    <row r="26" spans="8:8">
      <c r="H26" s="27" t="s">
        <v>20</v>
      </c>
    </row>
    <row r="27" spans="8:8">
      <c r="H27" s="27" t="s">
        <v>56</v>
      </c>
    </row>
    <row r="29" spans="8:8">
      <c r="H29" s="26" t="s">
        <v>57</v>
      </c>
    </row>
    <row r="30" spans="8:8">
      <c r="H30" s="26" t="s">
        <v>58</v>
      </c>
    </row>
    <row r="31" spans="8:8">
      <c r="H31" s="26" t="s">
        <v>70</v>
      </c>
    </row>
    <row r="32" spans="8:8">
      <c r="H32" s="26" t="s">
        <v>71</v>
      </c>
    </row>
    <row r="33" spans="8:8">
      <c r="H33" s="26"/>
    </row>
  </sheetData>
  <phoneticPr fontId="3" type="noConversion"/>
  <pageMargins left="0.25" right="0.25" top="1" bottom="1" header="0.5" footer="0.5"/>
  <pageSetup scale="95" orientation="portrait" horizontalDpi="4294967292" verticalDpi="4294967292"/>
  <headerFooter>
    <oddHeader>&amp;R&amp;K000000CERP ASR Project.  ELM v2.8.6, printed &amp;D</oddHeader>
  </headerFooter>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ASR_table</vt:lpstr>
      <vt:lpstr>DataSort</vt:lpstr>
      <vt:lpstr>ReadMe</vt:lpstr>
      <vt:lpstr>SO4_bases</vt:lpstr>
      <vt:lpstr>SO4concSfWatPOS</vt:lpstr>
      <vt:lpstr>SO4settle</vt:lpstr>
      <vt:lpstr>SO4concSfWatMay74</vt:lpstr>
      <vt:lpstr>SOconcSfWatOct74</vt:lpstr>
      <vt:lpstr>SOconcSfWatOct81</vt:lpstr>
      <vt:lpstr>SOconcSfWatMay82</vt:lpstr>
      <vt:lpstr>SOconcSfWatOct89</vt:lpstr>
      <vt:lpstr>SOconcSfWatMay90</vt:lpstr>
    </vt:vector>
  </TitlesOfParts>
  <Company>University of Florida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Fitz</dc:creator>
  <cp:lastModifiedBy>Carl Fitz</cp:lastModifiedBy>
  <cp:lastPrinted>2013-05-05T22:46:56Z</cp:lastPrinted>
  <dcterms:created xsi:type="dcterms:W3CDTF">2011-07-02T14:45:33Z</dcterms:created>
  <dcterms:modified xsi:type="dcterms:W3CDTF">2013-05-05T22:47:09Z</dcterms:modified>
</cp:coreProperties>
</file>